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Лист1!$4:$5</definedName>
  </definedNames>
  <calcPr calcId="125725"/>
</workbook>
</file>

<file path=xl/calcChain.xml><?xml version="1.0" encoding="utf-8"?>
<calcChain xmlns="http://schemas.openxmlformats.org/spreadsheetml/2006/main">
  <c r="K9" i="1"/>
  <c r="N7"/>
  <c r="N8"/>
  <c r="O8"/>
  <c r="N9"/>
  <c r="O9"/>
  <c r="N10"/>
  <c r="O10"/>
  <c r="N11"/>
  <c r="O11"/>
  <c r="N12"/>
  <c r="O12"/>
  <c r="N13"/>
  <c r="O13"/>
  <c r="N14"/>
  <c r="O14"/>
  <c r="N15"/>
  <c r="O15"/>
  <c r="N17"/>
  <c r="O17"/>
  <c r="N18"/>
  <c r="N19"/>
  <c r="O19"/>
  <c r="N21"/>
  <c r="O21"/>
  <c r="N22"/>
  <c r="O22"/>
  <c r="N23"/>
  <c r="O23"/>
  <c r="N24"/>
  <c r="O24"/>
  <c r="N25"/>
  <c r="O25"/>
  <c r="N26"/>
  <c r="N27"/>
  <c r="O27"/>
  <c r="N28"/>
  <c r="O28"/>
  <c r="N29"/>
  <c r="O29"/>
  <c r="N30"/>
  <c r="O30"/>
  <c r="N32"/>
  <c r="O32"/>
  <c r="N33"/>
  <c r="N34"/>
  <c r="O34"/>
  <c r="N35"/>
  <c r="O35"/>
  <c r="N36"/>
  <c r="O36"/>
  <c r="N37"/>
  <c r="O37"/>
  <c r="N38"/>
  <c r="O38"/>
  <c r="N39"/>
  <c r="O39"/>
  <c r="N41"/>
  <c r="O41"/>
  <c r="N42"/>
  <c r="O42"/>
  <c r="N43"/>
  <c r="N44"/>
  <c r="O44"/>
  <c r="N45"/>
  <c r="O45"/>
  <c r="N46"/>
  <c r="O46"/>
  <c r="N48"/>
  <c r="O48"/>
  <c r="N49"/>
  <c r="N50"/>
  <c r="O50"/>
  <c r="N51"/>
  <c r="O51"/>
  <c r="N53"/>
  <c r="O53"/>
  <c r="K7"/>
  <c r="K8"/>
  <c r="L8"/>
  <c r="L9"/>
  <c r="K10"/>
  <c r="L10"/>
  <c r="K11"/>
  <c r="L11"/>
  <c r="K12"/>
  <c r="L12"/>
  <c r="K13"/>
  <c r="L13"/>
  <c r="K14"/>
  <c r="L14"/>
  <c r="K15"/>
  <c r="L15"/>
  <c r="K17"/>
  <c r="L17"/>
  <c r="K18"/>
  <c r="K19"/>
  <c r="L19"/>
  <c r="K21"/>
  <c r="L21"/>
  <c r="K22"/>
  <c r="L22"/>
  <c r="K23"/>
  <c r="L23"/>
  <c r="K24"/>
  <c r="L24"/>
  <c r="K25"/>
  <c r="L25"/>
  <c r="K26"/>
  <c r="K27"/>
  <c r="L27"/>
  <c r="K28"/>
  <c r="L28"/>
  <c r="K29"/>
  <c r="L29"/>
  <c r="K30"/>
  <c r="L30"/>
  <c r="K32"/>
  <c r="L32"/>
  <c r="K33"/>
  <c r="K34"/>
  <c r="L34"/>
  <c r="K35"/>
  <c r="L35"/>
  <c r="K36"/>
  <c r="L36"/>
  <c r="K37"/>
  <c r="L37"/>
  <c r="K38"/>
  <c r="L38"/>
  <c r="K39"/>
  <c r="L39"/>
  <c r="K41"/>
  <c r="L41"/>
  <c r="K42"/>
  <c r="L42"/>
  <c r="K43"/>
  <c r="K44"/>
  <c r="L44"/>
  <c r="K45"/>
  <c r="L45"/>
  <c r="K46"/>
  <c r="L46"/>
  <c r="K47"/>
  <c r="K48"/>
  <c r="L48"/>
  <c r="K49"/>
  <c r="K50"/>
  <c r="L50"/>
  <c r="K51"/>
  <c r="L51"/>
  <c r="K53"/>
  <c r="L53"/>
  <c r="J52"/>
  <c r="O52" s="1"/>
  <c r="J49"/>
  <c r="O49" s="1"/>
  <c r="J47"/>
  <c r="O47" s="1"/>
  <c r="J43"/>
  <c r="O43" s="1"/>
  <c r="J40"/>
  <c r="O40" s="1"/>
  <c r="J33"/>
  <c r="O33" s="1"/>
  <c r="J31"/>
  <c r="O31" s="1"/>
  <c r="J26"/>
  <c r="O26" s="1"/>
  <c r="J20"/>
  <c r="O20" s="1"/>
  <c r="J18"/>
  <c r="O18" s="1"/>
  <c r="J16"/>
  <c r="O16" s="1"/>
  <c r="J7"/>
  <c r="O7" s="1"/>
  <c r="I52"/>
  <c r="N52" s="1"/>
  <c r="H52"/>
  <c r="G52"/>
  <c r="F52"/>
  <c r="E52"/>
  <c r="D52"/>
  <c r="C52"/>
  <c r="I49"/>
  <c r="H49"/>
  <c r="G49"/>
  <c r="F49"/>
  <c r="E49"/>
  <c r="D49"/>
  <c r="C49"/>
  <c r="I47"/>
  <c r="N47" s="1"/>
  <c r="H47"/>
  <c r="G47"/>
  <c r="F47"/>
  <c r="E47"/>
  <c r="D47"/>
  <c r="C47"/>
  <c r="I43"/>
  <c r="H43"/>
  <c r="G43"/>
  <c r="F43"/>
  <c r="E43"/>
  <c r="D43"/>
  <c r="C43"/>
  <c r="I40"/>
  <c r="N40" s="1"/>
  <c r="H40"/>
  <c r="G40"/>
  <c r="F40"/>
  <c r="E40"/>
  <c r="D40"/>
  <c r="C40"/>
  <c r="I33"/>
  <c r="H33"/>
  <c r="G33"/>
  <c r="F33"/>
  <c r="E33"/>
  <c r="D33"/>
  <c r="C33"/>
  <c r="I31"/>
  <c r="N31" s="1"/>
  <c r="H31"/>
  <c r="G31"/>
  <c r="F31"/>
  <c r="E31"/>
  <c r="D31"/>
  <c r="C31"/>
  <c r="I26"/>
  <c r="H26"/>
  <c r="G26"/>
  <c r="F26"/>
  <c r="E26"/>
  <c r="D26"/>
  <c r="C26"/>
  <c r="I20"/>
  <c r="N20" s="1"/>
  <c r="H20"/>
  <c r="G20"/>
  <c r="F20"/>
  <c r="E20"/>
  <c r="D20"/>
  <c r="C20"/>
  <c r="I18"/>
  <c r="H18"/>
  <c r="G18"/>
  <c r="F18"/>
  <c r="E18"/>
  <c r="D18"/>
  <c r="C18"/>
  <c r="I16"/>
  <c r="N16" s="1"/>
  <c r="H16"/>
  <c r="G16"/>
  <c r="F16"/>
  <c r="E16"/>
  <c r="D16"/>
  <c r="C16"/>
  <c r="I7"/>
  <c r="H7"/>
  <c r="G7"/>
  <c r="F7"/>
  <c r="E7"/>
  <c r="D7"/>
  <c r="C7"/>
  <c r="K31" l="1"/>
  <c r="E6"/>
  <c r="F6"/>
  <c r="L49"/>
  <c r="L47"/>
  <c r="L43"/>
  <c r="L33"/>
  <c r="L31"/>
  <c r="L7"/>
  <c r="K52"/>
  <c r="K40"/>
  <c r="K20"/>
  <c r="K16"/>
  <c r="L52"/>
  <c r="L40"/>
  <c r="L26"/>
  <c r="L20"/>
  <c r="L18"/>
  <c r="L16"/>
  <c r="H6"/>
  <c r="D6"/>
  <c r="J6"/>
  <c r="C6"/>
  <c r="G6"/>
  <c r="I6"/>
  <c r="K6" l="1"/>
  <c r="O6"/>
  <c r="L6"/>
  <c r="N6"/>
</calcChain>
</file>

<file path=xl/sharedStrings.xml><?xml version="1.0" encoding="utf-8"?>
<sst xmlns="http://schemas.openxmlformats.org/spreadsheetml/2006/main" count="145" uniqueCount="140">
  <si>
    <t>000 0000 0000000000 000</t>
  </si>
  <si>
    <t xml:space="preserve">РАСХОДЫ, ВСЕГО </t>
  </si>
  <si>
    <t>000 0100 0000000000 000</t>
  </si>
  <si>
    <t>ОБЩЕГОСУДАРСТВЕННЫЕ ВОПРОСЫ</t>
  </si>
  <si>
    <t>000 0102 0000000000 000</t>
  </si>
  <si>
    <t>Функционирование высшего должностного лица субъекта Российской Федерации и муниципального образования</t>
  </si>
  <si>
    <t>000 0103 0000000000 000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</si>
  <si>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</si>
  <si>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000 0104 0000000000 000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</si>
  <si>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</si>
  <si>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000 0105 0000000000 000</t>
  </si>
  <si>
    <t>Судебная система</t>
  </si>
  <si>
    <t>000 0106 0000000000 000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</si>
  <si>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</si>
  <si>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000 0107 0000000000 000</t>
  </si>
  <si>
    <t>Обеспечение проведения выборов и референдумов</t>
  </si>
  <si>
    <t>000 0111 0000000000 000</t>
  </si>
  <si>
    <t xml:space="preserve">Резервные фонды </t>
  </si>
  <si>
    <t>000 0113 0000000000 000</t>
  </si>
  <si>
    <t>Другие общегосударственные вопросы</t>
  </si>
  <si>
    <t>000 0200 0000000000 000</t>
  </si>
  <si>
    <t>НАЦИОНАЛЬНАЯ ОБОРОНА</t>
  </si>
  <si>
    <t>000 0204 0000000000 000</t>
  </si>
  <si>
    <t>Мобилизационная подготовка экономики</t>
  </si>
  <si>
    <t>000 0300 0000000000 000</t>
  </si>
  <si>
    <t>НАЦИОНАЛЬНАЯ БЕЗОПАСНОСТЬ И ПРАВООХРАНИТЕЛЬНАЯ ДЕЯТЕЛЬНОСТЬ</t>
  </si>
  <si>
    <t>000 0309 0000000000 000</t>
  </si>
  <si>
    <t>Защита населения и территории от чрезвычайных ситуаций природного и техногенного характера, гражданская оборона</t>
  </si>
  <si>
    <t>000 0400 0000000000 000</t>
  </si>
  <si>
    <t>НАЦИОНАЛЬНАЯ ЭКОНОМИКА</t>
  </si>
  <si>
    <t>000 0405 0000000000 000</t>
  </si>
  <si>
    <t>Сельское хозяйство и рыболовство</t>
  </si>
  <si>
    <t>000 0406 0000000000 000</t>
  </si>
  <si>
    <t>Водное хозяйство</t>
  </si>
  <si>
    <t>000 0407 0000000000 000</t>
  </si>
  <si>
    <t>Лесное хозяйство</t>
  </si>
  <si>
    <t>000 0409 0000000000 000</t>
  </si>
  <si>
    <t>Дорожное хозяйство (дорожные фонды)</t>
  </si>
  <si>
    <t>000 0412 0000000000 000</t>
  </si>
  <si>
    <t xml:space="preserve">Другие вопросы в области национальной экономики </t>
  </si>
  <si>
    <t>000 0500 0000000000 000</t>
  </si>
  <si>
    <t>ЖИЛИЩНО-КОММУНАЛЬНОЕ ХОЗЯЙСТВО</t>
  </si>
  <si>
    <t>000 0501 0000000000 000</t>
  </si>
  <si>
    <t>Жилищное хозяйство</t>
  </si>
  <si>
    <t>000 0502 0000000000 000</t>
  </si>
  <si>
    <t>Коммунальное хозяйство</t>
  </si>
  <si>
    <t>000 0503 0000000000 000</t>
  </si>
  <si>
    <t>Благоустройство</t>
  </si>
  <si>
    <t>000 0505 0000000000 000</t>
  </si>
  <si>
    <t xml:space="preserve">Другие вопросы в области жилищно-коммунального хозяйства  </t>
  </si>
  <si>
    <t>000 0600 0000000000 000</t>
  </si>
  <si>
    <t>ОХРАНА ОКРУЖАЮЩЕЙ СРЕДЫ</t>
  </si>
  <si>
    <t>000 0605 0000000000 000</t>
  </si>
  <si>
    <t>Другие вопросы в области охраны окружающей среды</t>
  </si>
  <si>
    <t>000 0700 0000000000 000</t>
  </si>
  <si>
    <t>ОБРАЗОВАНИЕ</t>
  </si>
  <si>
    <t>000 0701 0000000000 000</t>
  </si>
  <si>
    <t>Дошкольное образование</t>
  </si>
  <si>
    <t>000 0702 0000000000 000</t>
  </si>
  <si>
    <t>Общее образование</t>
  </si>
  <si>
    <t>000 0703 0000000000 000</t>
  </si>
  <si>
    <t>Дополнительное образование детей</t>
  </si>
  <si>
    <t>000 0705 0000000000 000</t>
  </si>
  <si>
    <t>Профессиональная подготовка, переподготовка и повышение квалификации</t>
  </si>
  <si>
    <t>000 0707 0000000000 000</t>
  </si>
  <si>
    <t>Молодежная политика</t>
  </si>
  <si>
    <t>000 0709 0000000000 000</t>
  </si>
  <si>
    <t>Другие вопросы в области образования</t>
  </si>
  <si>
    <t>000 0800 0000000000 000</t>
  </si>
  <si>
    <t>КУЛЬТУРА, КИНЕМАТОГРАФИЯ</t>
  </si>
  <si>
    <t>000 0801 0000000000 000</t>
  </si>
  <si>
    <t>Культура</t>
  </si>
  <si>
    <t>000 0804 0000000000 000</t>
  </si>
  <si>
    <t>Другие вопросы в области культуры, кинематографии</t>
  </si>
  <si>
    <t>000 1000 0000000000 000</t>
  </si>
  <si>
    <t>СОЦИАЛЬНАЯ ПОЛИТИКА</t>
  </si>
  <si>
    <t>000 1001 0000000000 000</t>
  </si>
  <si>
    <t xml:space="preserve">Пенсионное обеспечение </t>
  </si>
  <si>
    <t>000 1003 0000000000 000</t>
  </si>
  <si>
    <t>Социальное обеспечение населения</t>
  </si>
  <si>
    <t>000 1004 0000000000 000</t>
  </si>
  <si>
    <t>Охрана семьи и детства</t>
  </si>
  <si>
    <t>000 1100 0000000000 000</t>
  </si>
  <si>
    <t>ФИЗИЧЕСКАЯ КУЛЬТУРА И СПОРТ</t>
  </si>
  <si>
    <t>000 1102 0000000000 000</t>
  </si>
  <si>
    <t>Массовый спорт</t>
  </si>
  <si>
    <t>000 1200 0000000000 000</t>
  </si>
  <si>
    <t>СРЕДСТВА МАССОВОЙ ИНФОРМАЦИИ</t>
  </si>
  <si>
    <t>000 1202 0000000000 000</t>
  </si>
  <si>
    <t>Периодическая печать и издательства</t>
  </si>
  <si>
    <t>000 1204 0000000000 000</t>
  </si>
  <si>
    <t>Другие вопросы в области средств массовой информации</t>
  </si>
  <si>
    <t>000 1300 0000000000 000</t>
  </si>
  <si>
    <t xml:space="preserve">ОБСЛУЖИВАНИЕ ГОСУДАРСТВЕННОГО (МУНИЦИПАЛЬНОГО) ДОЛГА
</t>
  </si>
  <si>
    <t>000 1301 0000000000 000</t>
  </si>
  <si>
    <t>Обслуживание государственного (муниципального) внутреннего долга</t>
  </si>
  <si>
    <t xml:space="preserve">Наименование </t>
  </si>
  <si>
    <t>Изменения январь
2020</t>
  </si>
  <si>
    <t>2020 
182-Р от 31.01.2020</t>
  </si>
  <si>
    <t>Изменения май
2020</t>
  </si>
  <si>
    <t>2020 
196-Р 14.05.2020</t>
  </si>
  <si>
    <t xml:space="preserve">Изменения декабрь
2020  </t>
  </si>
  <si>
    <t>Исполнение</t>
  </si>
  <si>
    <t>Сумма</t>
  </si>
  <si>
    <t>%</t>
  </si>
  <si>
    <t>Сравнение  первоначального плана и исполнения</t>
  </si>
  <si>
    <t>Сравнение  уточненного плана и исполнения</t>
  </si>
  <si>
    <t xml:space="preserve"> сокращение расходов на обеспечение деятельности главы городского округа, в связи с уменьшением расходов  на уплату взносов в государственные внебюджетные фонды в связи с достижением предельной величины базы для исчисления страховых взносов</t>
  </si>
  <si>
    <t>сокращение расходов на функционирование администрации   в связи с наличием вакансий, уменьшением командировочных расходов,  исключением расходов на диспансеризацию муниципальных служащих</t>
  </si>
  <si>
    <t>увеличение бюджетных ассигнований на выборы депутатов Думы Партизанского городского округа по избирательным округам №1, 5, 14, 21</t>
  </si>
  <si>
    <t>сокращение командировочных расходов и расходов на диспансеризацию муниципальных служащих</t>
  </si>
  <si>
    <t>увеличение расходов за счет выделения безвозмездных поступлений из вышестоящих бюджетов</t>
  </si>
  <si>
    <t>увеличение расходов за счет резервного фонда администрации в целях предупреждения и ликвидации ЧС</t>
  </si>
  <si>
    <t>признание 3 аукционов не состоявшимися в связи с отсутствием заявок на участие в аукционах</t>
  </si>
  <si>
    <t>экономия по результатам конкурсных процедур</t>
  </si>
  <si>
    <t xml:space="preserve"> ассигнования освоены в объеме фактических объемов выполненных работ по тушению пожаров в городских лесах</t>
  </si>
  <si>
    <t>увеличение расходов на признание домов, непригодными для проживания</t>
  </si>
  <si>
    <t>уменьшение расходов за счет  сокращения субвенций из краевого бюджета на реализацию общеобразовательных программ</t>
  </si>
  <si>
    <t xml:space="preserve">увеличение расходов за счет выделения межбюджетных субсидий из вышестоящих бюджетов на создание комфортной городской среды </t>
  </si>
  <si>
    <t>увеличение расходов за счет выделения межбюджетных субсидий из краевого бюджета на капитальный ремонт зданий детских садов</t>
  </si>
  <si>
    <t>уменьшение расходов за счет  сокращения субвенций из краевого бюджета на организацию летнего отдыха детей в период пандемии</t>
  </si>
  <si>
    <t>сокращение расходов в связи с введением ограничений на проведение массовых мероприятий в рамках реализацией мер по предотвращению распространения новой коронавирусной  инфекции</t>
  </si>
  <si>
    <t xml:space="preserve">увеличение расходов  на выплату пенсии за выслугу лет муниципальным служащим в связи с выходом  на пенсию в сентябре  2020 года  2 муниципальных служащих </t>
  </si>
  <si>
    <t>сокращение расходов  в связи с  проведением запланированных семинаров в дистанционном виде в период пандемии, что привело к уменьшению стоимости услуг обучения.</t>
  </si>
  <si>
    <t xml:space="preserve">увеличение расходов за счет выделения иных межбюджетных трансфертов из федерального  бюджета на ликвидацию жилого фонда, ставшего непригодным для проживания в результате ведения горных работ </t>
  </si>
  <si>
    <t xml:space="preserve">увеличение расходов за счет выделения субвенций на социальную поддержку детей-сирот и на обеспечение их жилыми помещениями </t>
  </si>
  <si>
    <t>увеличение расходов на опубликование официальной информации</t>
  </si>
  <si>
    <t>сокращение расходов на обслуживание муниципального долга в связи с досрочным погашение кредита</t>
  </si>
  <si>
    <t>увеличение расходов за счет выделения межбюджетных субсидий из краевого бюджета на обеспечение граждан твердым топливом</t>
  </si>
  <si>
    <t>увеличение расходов за счет выделения средств из дорожного фонда Приморского края  на ремонт автомобильных дорог</t>
  </si>
  <si>
    <t xml:space="preserve">увеличение расходов за счет перевода МБУ «Спортивная школа  «Сучан»  из учреждения дополнительного образования в учреждение спорта  </t>
  </si>
  <si>
    <t>Код бюджетной классификации</t>
  </si>
  <si>
    <t>Первоначально утвержденный план, решение Думы ПГО  
№ 169-Р 10.12.2019</t>
  </si>
  <si>
    <t>Уточненный план в редакции решения Думы ПГО  о внесении изменений в бюджет
№ 200-Р 29.12.2020</t>
  </si>
  <si>
    <t>Пояснение различий между первоначально утвержденным планом и исполнением</t>
  </si>
  <si>
    <t>(рублей)</t>
  </si>
  <si>
    <t xml:space="preserve">сокращение расходов на обеспечение деятельности Думы Партизанского городского округа в связи с наличием вакансий депутата, осуществляющего полномочия на освобожденной основе и муниципальных служащих  в аппарате Думы </t>
  </si>
  <si>
    <t>уменьшение расходов за счет сокращения  субвенции</t>
  </si>
  <si>
    <t xml:space="preserve">увеличение расходов за счет выделения межбюджетных субсидий  из краевого бюджета  на переселение граждан из аварийного жилищного фонда </t>
  </si>
  <si>
    <t>Сведения о фактически произведенных расходах Партизанского городскога округа в 2020 году по разделам и подразделам классификации расходов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</si>
</sst>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Fill="1" applyAlignment="1">
      <alignment wrapText="1"/>
    </xf>
    <xf numFmtId="0" fontId="5" fillId="0" borderId="0" xfId="0" applyFont="1" applyFill="1"/>
    <xf numFmtId="10" fontId="5" fillId="0" borderId="0" xfId="1" applyNumberFormat="1" applyFont="1" applyFill="1"/>
    <xf numFmtId="10" fontId="5" fillId="0" borderId="0" xfId="1" applyNumberFormat="1" applyFont="1" applyFill="1" applyAlignment="1">
      <alignment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10" fontId="3" fillId="0" borderId="1" xfId="1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/>
    <xf numFmtId="10" fontId="2" fillId="0" borderId="1" xfId="1" applyNumberFormat="1" applyFont="1" applyFill="1" applyBorder="1"/>
    <xf numFmtId="10" fontId="2" fillId="0" borderId="1" xfId="1" applyNumberFormat="1" applyFont="1" applyFill="1" applyBorder="1" applyAlignment="1">
      <alignment wrapText="1"/>
    </xf>
    <xf numFmtId="0" fontId="2" fillId="0" borderId="0" xfId="0" applyFont="1" applyFill="1"/>
    <xf numFmtId="49" fontId="3" fillId="0" borderId="1" xfId="0" applyNumberFormat="1" applyFont="1" applyFill="1" applyBorder="1" applyAlignment="1">
      <alignment horizontal="left"/>
    </xf>
    <xf numFmtId="4" fontId="3" fillId="0" borderId="1" xfId="0" applyNumberFormat="1" applyFont="1" applyFill="1" applyBorder="1"/>
    <xf numFmtId="4" fontId="4" fillId="0" borderId="1" xfId="0" applyNumberFormat="1" applyFont="1" applyFill="1" applyBorder="1"/>
    <xf numFmtId="10" fontId="3" fillId="0" borderId="1" xfId="1" applyNumberFormat="1" applyFont="1" applyFill="1" applyBorder="1"/>
    <xf numFmtId="0" fontId="3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10" fontId="0" fillId="0" borderId="0" xfId="1" applyNumberFormat="1" applyFont="1" applyFill="1"/>
    <xf numFmtId="10" fontId="0" fillId="0" borderId="0" xfId="1" applyNumberFormat="1" applyFont="1" applyFill="1" applyAlignment="1">
      <alignment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49" fontId="3" fillId="0" borderId="2" xfId="0" applyNumberFormat="1" applyFont="1" applyFill="1" applyBorder="1" applyAlignment="1">
      <alignment horizontal="center" wrapText="1"/>
    </xf>
    <xf numFmtId="49" fontId="3" fillId="0" borderId="3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10" fontId="3" fillId="0" borderId="2" xfId="1" applyNumberFormat="1" applyFont="1" applyFill="1" applyBorder="1" applyAlignment="1">
      <alignment horizontal="center" wrapText="1"/>
    </xf>
    <xf numFmtId="10" fontId="3" fillId="0" borderId="3" xfId="1" applyNumberFormat="1" applyFont="1" applyFill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3"/>
  <sheetViews>
    <sheetView tabSelected="1" zoomScale="90" zoomScaleNormal="90" workbookViewId="0">
      <selection activeCell="A2" sqref="A2"/>
    </sheetView>
  </sheetViews>
  <sheetFormatPr defaultRowHeight="15"/>
  <cols>
    <col min="1" max="1" width="26.140625" style="20" bestFit="1" customWidth="1"/>
    <col min="2" max="2" width="32.140625" style="21" customWidth="1"/>
    <col min="3" max="3" width="18.7109375" style="20" customWidth="1"/>
    <col min="4" max="4" width="15.140625" style="20" hidden="1" customWidth="1"/>
    <col min="5" max="5" width="17.28515625" style="20" hidden="1" customWidth="1"/>
    <col min="6" max="6" width="15.42578125" style="20" hidden="1" customWidth="1"/>
    <col min="7" max="7" width="17.28515625" style="20" hidden="1" customWidth="1"/>
    <col min="8" max="8" width="15" style="20" hidden="1" customWidth="1"/>
    <col min="9" max="9" width="22" style="20" customWidth="1"/>
    <col min="10" max="10" width="17.28515625" style="20" bestFit="1" customWidth="1"/>
    <col min="11" max="11" width="18.7109375" style="20" customWidth="1"/>
    <col min="12" max="12" width="17.28515625" style="22" bestFit="1" customWidth="1"/>
    <col min="13" max="13" width="27.85546875" style="23" customWidth="1"/>
    <col min="14" max="14" width="18.7109375" style="20" customWidth="1"/>
    <col min="15" max="15" width="17.28515625" style="22" bestFit="1" customWidth="1"/>
    <col min="16" max="16384" width="9.140625" style="20"/>
  </cols>
  <sheetData>
    <row r="1" spans="1:15" s="2" customFormat="1" ht="18.75">
      <c r="A1" s="26" t="s">
        <v>139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s="2" customFormat="1">
      <c r="B2" s="1"/>
      <c r="L2" s="3"/>
      <c r="M2" s="4"/>
      <c r="O2" s="3"/>
    </row>
    <row r="3" spans="1:15" s="2" customFormat="1">
      <c r="B3" s="1"/>
      <c r="L3" s="3"/>
      <c r="M3" s="4"/>
      <c r="O3" s="3" t="s">
        <v>135</v>
      </c>
    </row>
    <row r="4" spans="1:15" s="7" customFormat="1" ht="82.5" customHeight="1">
      <c r="A4" s="27" t="s">
        <v>131</v>
      </c>
      <c r="B4" s="29" t="s">
        <v>96</v>
      </c>
      <c r="C4" s="29" t="s">
        <v>132</v>
      </c>
      <c r="D4" s="5" t="s">
        <v>97</v>
      </c>
      <c r="E4" s="6" t="s">
        <v>98</v>
      </c>
      <c r="F4" s="5" t="s">
        <v>99</v>
      </c>
      <c r="G4" s="6" t="s">
        <v>100</v>
      </c>
      <c r="H4" s="5" t="s">
        <v>101</v>
      </c>
      <c r="I4" s="29" t="s">
        <v>133</v>
      </c>
      <c r="J4" s="29" t="s">
        <v>102</v>
      </c>
      <c r="K4" s="24" t="s">
        <v>105</v>
      </c>
      <c r="L4" s="25"/>
      <c r="M4" s="31" t="s">
        <v>134</v>
      </c>
      <c r="N4" s="24" t="s">
        <v>106</v>
      </c>
      <c r="O4" s="25"/>
    </row>
    <row r="5" spans="1:15" s="7" customFormat="1" ht="15.75">
      <c r="A5" s="28"/>
      <c r="B5" s="30"/>
      <c r="C5" s="30"/>
      <c r="D5" s="5"/>
      <c r="E5" s="6"/>
      <c r="F5" s="5"/>
      <c r="G5" s="6"/>
      <c r="H5" s="5"/>
      <c r="I5" s="30"/>
      <c r="J5" s="30"/>
      <c r="K5" s="6" t="s">
        <v>103</v>
      </c>
      <c r="L5" s="8" t="s">
        <v>104</v>
      </c>
      <c r="M5" s="32"/>
      <c r="N5" s="6" t="s">
        <v>103</v>
      </c>
      <c r="O5" s="8" t="s">
        <v>104</v>
      </c>
    </row>
    <row r="6" spans="1:15" s="14" customFormat="1" ht="15.75">
      <c r="A6" s="9" t="s">
        <v>0</v>
      </c>
      <c r="B6" s="10" t="s">
        <v>1</v>
      </c>
      <c r="C6" s="11">
        <f>SUM(C7,C16,C18,C20,C26,C31,C33,C40,C43,C47,C49,C52)</f>
        <v>1135033670.6900001</v>
      </c>
      <c r="D6" s="11">
        <f t="shared" ref="D6:J6" si="0">SUM(D7,D16,D18,D20,D26,D31,D33,D40,D43,D47,D49,D52)</f>
        <v>76330382.980000004</v>
      </c>
      <c r="E6" s="11">
        <f t="shared" si="0"/>
        <v>1211364053.6699998</v>
      </c>
      <c r="F6" s="11">
        <f t="shared" si="0"/>
        <v>184172341.85999998</v>
      </c>
      <c r="G6" s="11">
        <f t="shared" si="0"/>
        <v>1395536395.5300002</v>
      </c>
      <c r="H6" s="11">
        <f t="shared" si="0"/>
        <v>10512814.459999997</v>
      </c>
      <c r="I6" s="11">
        <f t="shared" si="0"/>
        <v>1406049209.99</v>
      </c>
      <c r="J6" s="11">
        <f t="shared" si="0"/>
        <v>1361496953.6500001</v>
      </c>
      <c r="K6" s="11">
        <f>C6-J6</f>
        <v>-226463282.96000004</v>
      </c>
      <c r="L6" s="12">
        <f>J6/C6</f>
        <v>1.1995212025933384</v>
      </c>
      <c r="M6" s="13"/>
      <c r="N6" s="11">
        <f>I6-J6</f>
        <v>44552256.339999914</v>
      </c>
      <c r="O6" s="12">
        <f>J6/I6</f>
        <v>0.96831387121911849</v>
      </c>
    </row>
    <row r="7" spans="1:15" s="14" customFormat="1" ht="31.5">
      <c r="A7" s="9" t="s">
        <v>2</v>
      </c>
      <c r="B7" s="10" t="s">
        <v>3</v>
      </c>
      <c r="C7" s="11">
        <f>SUM(C8:C15)</f>
        <v>186605596.34999999</v>
      </c>
      <c r="D7" s="11">
        <f t="shared" ref="D7:J7" si="1">SUM(D8:D15)</f>
        <v>3964690.83</v>
      </c>
      <c r="E7" s="11">
        <f t="shared" si="1"/>
        <v>190570287.18000001</v>
      </c>
      <c r="F7" s="11">
        <f t="shared" si="1"/>
        <v>12106604.07</v>
      </c>
      <c r="G7" s="11">
        <f t="shared" si="1"/>
        <v>202676891.25</v>
      </c>
      <c r="H7" s="11">
        <f t="shared" si="1"/>
        <v>-10484090.140000001</v>
      </c>
      <c r="I7" s="11">
        <f t="shared" si="1"/>
        <v>192192801.11000001</v>
      </c>
      <c r="J7" s="11">
        <f t="shared" si="1"/>
        <v>185294600.31</v>
      </c>
      <c r="K7" s="11">
        <f t="shared" ref="K7:K53" si="2">C7-J7</f>
        <v>1310996.0399999917</v>
      </c>
      <c r="L7" s="12">
        <f t="shared" ref="L7:L53" si="3">J7/C7</f>
        <v>0.99297450845182011</v>
      </c>
      <c r="M7" s="13"/>
      <c r="N7" s="11">
        <f t="shared" ref="N7:N53" si="4">I7-J7</f>
        <v>6898200.8000000119</v>
      </c>
      <c r="O7" s="12">
        <f t="shared" ref="O7:O53" si="5">J7/I7</f>
        <v>0.9641079126785197</v>
      </c>
    </row>
    <row r="8" spans="1:15" s="19" customFormat="1" ht="189">
      <c r="A8" s="15" t="s">
        <v>4</v>
      </c>
      <c r="B8" s="6" t="s">
        <v>5</v>
      </c>
      <c r="C8" s="16">
        <v>2201700</v>
      </c>
      <c r="D8" s="17">
        <v>0</v>
      </c>
      <c r="E8" s="16">
        <v>2201700</v>
      </c>
      <c r="F8" s="17">
        <v>0</v>
      </c>
      <c r="G8" s="16">
        <v>2201700</v>
      </c>
      <c r="H8" s="17">
        <v>-70000</v>
      </c>
      <c r="I8" s="16">
        <v>2131700</v>
      </c>
      <c r="J8" s="16">
        <v>2128492.42</v>
      </c>
      <c r="K8" s="16">
        <f t="shared" si="2"/>
        <v>73207.580000000075</v>
      </c>
      <c r="L8" s="18">
        <f t="shared" si="3"/>
        <v>0.96674952082481713</v>
      </c>
      <c r="M8" s="8" t="s">
        <v>107</v>
      </c>
      <c r="N8" s="16">
        <f t="shared" si="4"/>
        <v>3207.5800000000745</v>
      </c>
      <c r="O8" s="18">
        <f t="shared" si="5"/>
        <v>0.99849529483510813</v>
      </c>
    </row>
    <row r="9" spans="1:15" s="19" customFormat="1" ht="173.25">
      <c r="A9" s="15" t="s">
        <v>6</v>
      </c>
      <c r="B9" s="6" t="s">
        <v>7</v>
      </c>
      <c r="C9" s="16">
        <v>7664050</v>
      </c>
      <c r="D9" s="17">
        <v>0</v>
      </c>
      <c r="E9" s="16">
        <v>7664050</v>
      </c>
      <c r="F9" s="17">
        <v>0</v>
      </c>
      <c r="G9" s="16">
        <v>7664050</v>
      </c>
      <c r="H9" s="17">
        <v>-2759900</v>
      </c>
      <c r="I9" s="16">
        <v>4904150</v>
      </c>
      <c r="J9" s="16">
        <v>4607032.96</v>
      </c>
      <c r="K9" s="16">
        <f t="shared" si="2"/>
        <v>3057017.04</v>
      </c>
      <c r="L9" s="18">
        <f t="shared" si="3"/>
        <v>0.60112250833436631</v>
      </c>
      <c r="M9" s="6" t="s">
        <v>136</v>
      </c>
      <c r="N9" s="16">
        <f t="shared" si="4"/>
        <v>297117.04000000004</v>
      </c>
      <c r="O9" s="18">
        <f t="shared" si="5"/>
        <v>0.93941518102015642</v>
      </c>
    </row>
    <row r="10" spans="1:15" s="19" customFormat="1" ht="157.5">
      <c r="A10" s="15" t="s">
        <v>8</v>
      </c>
      <c r="B10" s="6" t="s">
        <v>9</v>
      </c>
      <c r="C10" s="16">
        <v>59361642.600000001</v>
      </c>
      <c r="D10" s="17">
        <v>0</v>
      </c>
      <c r="E10" s="16">
        <v>59361642.600000001</v>
      </c>
      <c r="F10" s="17">
        <v>-10900</v>
      </c>
      <c r="G10" s="16">
        <v>59350742.600000001</v>
      </c>
      <c r="H10" s="17">
        <v>-1038054.95</v>
      </c>
      <c r="I10" s="16">
        <v>58312687.649999999</v>
      </c>
      <c r="J10" s="16">
        <v>57121628.270000003</v>
      </c>
      <c r="K10" s="16">
        <f t="shared" si="2"/>
        <v>2240014.3299999982</v>
      </c>
      <c r="L10" s="18">
        <f t="shared" si="3"/>
        <v>0.96226495373293464</v>
      </c>
      <c r="M10" s="7" t="s">
        <v>108</v>
      </c>
      <c r="N10" s="16">
        <f t="shared" si="4"/>
        <v>1191059.3799999952</v>
      </c>
      <c r="O10" s="18">
        <f t="shared" si="5"/>
        <v>0.97957461012346259</v>
      </c>
    </row>
    <row r="11" spans="1:15" s="19" customFormat="1" ht="47.25">
      <c r="A11" s="15" t="s">
        <v>10</v>
      </c>
      <c r="B11" s="6" t="s">
        <v>11</v>
      </c>
      <c r="C11" s="16">
        <v>43657</v>
      </c>
      <c r="D11" s="17">
        <v>-976</v>
      </c>
      <c r="E11" s="16">
        <v>42681</v>
      </c>
      <c r="F11" s="17">
        <v>0</v>
      </c>
      <c r="G11" s="16">
        <v>42681</v>
      </c>
      <c r="H11" s="17">
        <v>0</v>
      </c>
      <c r="I11" s="16">
        <v>42681</v>
      </c>
      <c r="J11" s="16">
        <v>0</v>
      </c>
      <c r="K11" s="16">
        <f t="shared" si="2"/>
        <v>43657</v>
      </c>
      <c r="L11" s="18">
        <f t="shared" si="3"/>
        <v>0</v>
      </c>
      <c r="M11" s="8" t="s">
        <v>137</v>
      </c>
      <c r="N11" s="16">
        <f t="shared" si="4"/>
        <v>42681</v>
      </c>
      <c r="O11" s="18">
        <f t="shared" si="5"/>
        <v>0</v>
      </c>
    </row>
    <row r="12" spans="1:15" s="19" customFormat="1" ht="94.5">
      <c r="A12" s="15" t="s">
        <v>12</v>
      </c>
      <c r="B12" s="6" t="s">
        <v>13</v>
      </c>
      <c r="C12" s="16">
        <v>12101959</v>
      </c>
      <c r="D12" s="17">
        <v>0</v>
      </c>
      <c r="E12" s="16">
        <v>12101959</v>
      </c>
      <c r="F12" s="17">
        <v>217953.5</v>
      </c>
      <c r="G12" s="16">
        <v>12319912.5</v>
      </c>
      <c r="H12" s="17">
        <v>-922005.19000000006</v>
      </c>
      <c r="I12" s="16">
        <v>11397907.309999999</v>
      </c>
      <c r="J12" s="16">
        <v>11395949.77</v>
      </c>
      <c r="K12" s="16">
        <f t="shared" si="2"/>
        <v>706009.23000000045</v>
      </c>
      <c r="L12" s="18">
        <f t="shared" si="3"/>
        <v>0.94166157479132095</v>
      </c>
      <c r="M12" s="7" t="s">
        <v>110</v>
      </c>
      <c r="N12" s="16">
        <f t="shared" si="4"/>
        <v>1957.5399999991059</v>
      </c>
      <c r="O12" s="18">
        <f t="shared" si="5"/>
        <v>0.99982825443769996</v>
      </c>
    </row>
    <row r="13" spans="1:15" s="19" customFormat="1" ht="94.5">
      <c r="A13" s="15" t="s">
        <v>14</v>
      </c>
      <c r="B13" s="6" t="s">
        <v>15</v>
      </c>
      <c r="C13" s="16">
        <v>892000</v>
      </c>
      <c r="D13" s="17">
        <v>0</v>
      </c>
      <c r="E13" s="16">
        <v>892000</v>
      </c>
      <c r="F13" s="17">
        <v>0</v>
      </c>
      <c r="G13" s="16">
        <v>892000</v>
      </c>
      <c r="H13" s="17">
        <v>1158751.3999999999</v>
      </c>
      <c r="I13" s="16">
        <v>2050751.4</v>
      </c>
      <c r="J13" s="16">
        <v>1511562.45</v>
      </c>
      <c r="K13" s="16">
        <f t="shared" si="2"/>
        <v>-619562.44999999995</v>
      </c>
      <c r="L13" s="18">
        <f t="shared" si="3"/>
        <v>1.6945767376681613</v>
      </c>
      <c r="M13" s="6" t="s">
        <v>109</v>
      </c>
      <c r="N13" s="16">
        <f t="shared" si="4"/>
        <v>539188.94999999995</v>
      </c>
      <c r="O13" s="18">
        <f t="shared" si="5"/>
        <v>0.73707737076273605</v>
      </c>
    </row>
    <row r="14" spans="1:15" s="19" customFormat="1" ht="15.75">
      <c r="A14" s="15" t="s">
        <v>16</v>
      </c>
      <c r="B14" s="6" t="s">
        <v>17</v>
      </c>
      <c r="C14" s="16">
        <v>3000000</v>
      </c>
      <c r="D14" s="17">
        <v>0</v>
      </c>
      <c r="E14" s="16">
        <v>3000000</v>
      </c>
      <c r="F14" s="17">
        <v>7000000</v>
      </c>
      <c r="G14" s="16">
        <v>10000000</v>
      </c>
      <c r="H14" s="17">
        <v>-7002356.6699999999</v>
      </c>
      <c r="I14" s="16">
        <v>2997643.33</v>
      </c>
      <c r="J14" s="16">
        <v>0</v>
      </c>
      <c r="K14" s="16">
        <f t="shared" si="2"/>
        <v>3000000</v>
      </c>
      <c r="L14" s="18">
        <f t="shared" si="3"/>
        <v>0</v>
      </c>
      <c r="M14" s="8"/>
      <c r="N14" s="16">
        <f t="shared" si="4"/>
        <v>2997643.33</v>
      </c>
      <c r="O14" s="18">
        <f t="shared" si="5"/>
        <v>0</v>
      </c>
    </row>
    <row r="15" spans="1:15" s="19" customFormat="1" ht="78.75">
      <c r="A15" s="15" t="s">
        <v>18</v>
      </c>
      <c r="B15" s="6" t="s">
        <v>19</v>
      </c>
      <c r="C15" s="16">
        <v>101340587.75</v>
      </c>
      <c r="D15" s="17">
        <v>3965666.83</v>
      </c>
      <c r="E15" s="16">
        <v>105306254.58</v>
      </c>
      <c r="F15" s="17">
        <v>4899550.5699999994</v>
      </c>
      <c r="G15" s="16">
        <v>110205805.15000001</v>
      </c>
      <c r="H15" s="17">
        <v>149475.27000000002</v>
      </c>
      <c r="I15" s="16">
        <v>110355280.42</v>
      </c>
      <c r="J15" s="16">
        <v>108529934.44</v>
      </c>
      <c r="K15" s="16">
        <f t="shared" si="2"/>
        <v>-7189346.6899999976</v>
      </c>
      <c r="L15" s="18">
        <f t="shared" si="3"/>
        <v>1.0709424214879788</v>
      </c>
      <c r="M15" s="8" t="s">
        <v>111</v>
      </c>
      <c r="N15" s="16">
        <f t="shared" si="4"/>
        <v>1825345.9800000042</v>
      </c>
      <c r="O15" s="18">
        <f t="shared" si="5"/>
        <v>0.9834593689304858</v>
      </c>
    </row>
    <row r="16" spans="1:15" s="14" customFormat="1" ht="31.5" hidden="1">
      <c r="A16" s="9" t="s">
        <v>20</v>
      </c>
      <c r="B16" s="10" t="s">
        <v>21</v>
      </c>
      <c r="C16" s="11">
        <f>C17</f>
        <v>0</v>
      </c>
      <c r="D16" s="11">
        <f t="shared" ref="D16:J16" si="6">D17</f>
        <v>0</v>
      </c>
      <c r="E16" s="11">
        <f t="shared" si="6"/>
        <v>0</v>
      </c>
      <c r="F16" s="11">
        <f t="shared" si="6"/>
        <v>0</v>
      </c>
      <c r="G16" s="11">
        <f t="shared" si="6"/>
        <v>0</v>
      </c>
      <c r="H16" s="11">
        <f t="shared" si="6"/>
        <v>0</v>
      </c>
      <c r="I16" s="11">
        <f t="shared" si="6"/>
        <v>0</v>
      </c>
      <c r="J16" s="11">
        <f t="shared" si="6"/>
        <v>0</v>
      </c>
      <c r="K16" s="11">
        <f t="shared" si="2"/>
        <v>0</v>
      </c>
      <c r="L16" s="12" t="e">
        <f t="shared" si="3"/>
        <v>#DIV/0!</v>
      </c>
      <c r="M16" s="13"/>
      <c r="N16" s="11">
        <f t="shared" si="4"/>
        <v>0</v>
      </c>
      <c r="O16" s="12" t="e">
        <f t="shared" si="5"/>
        <v>#DIV/0!</v>
      </c>
    </row>
    <row r="17" spans="1:15" s="19" customFormat="1" ht="31.5" hidden="1">
      <c r="A17" s="15" t="s">
        <v>22</v>
      </c>
      <c r="B17" s="6" t="s">
        <v>23</v>
      </c>
      <c r="C17" s="16">
        <v>0</v>
      </c>
      <c r="D17" s="17">
        <v>0</v>
      </c>
      <c r="E17" s="16">
        <v>0</v>
      </c>
      <c r="F17" s="17">
        <v>0</v>
      </c>
      <c r="G17" s="16">
        <v>0</v>
      </c>
      <c r="H17" s="17">
        <v>0</v>
      </c>
      <c r="I17" s="16">
        <v>0</v>
      </c>
      <c r="J17" s="16">
        <v>0</v>
      </c>
      <c r="K17" s="16">
        <f t="shared" si="2"/>
        <v>0</v>
      </c>
      <c r="L17" s="18" t="e">
        <f t="shared" si="3"/>
        <v>#DIV/0!</v>
      </c>
      <c r="M17" s="8"/>
      <c r="N17" s="16">
        <f t="shared" si="4"/>
        <v>0</v>
      </c>
      <c r="O17" s="18" t="e">
        <f t="shared" si="5"/>
        <v>#DIV/0!</v>
      </c>
    </row>
    <row r="18" spans="1:15" s="14" customFormat="1" ht="63">
      <c r="A18" s="9" t="s">
        <v>24</v>
      </c>
      <c r="B18" s="10" t="s">
        <v>25</v>
      </c>
      <c r="C18" s="11">
        <f>C19</f>
        <v>11187296</v>
      </c>
      <c r="D18" s="11">
        <f t="shared" ref="D18:J18" si="7">D19</f>
        <v>4737.9799999999996</v>
      </c>
      <c r="E18" s="11">
        <f t="shared" si="7"/>
        <v>11192033.98</v>
      </c>
      <c r="F18" s="11">
        <f t="shared" si="7"/>
        <v>82372</v>
      </c>
      <c r="G18" s="11">
        <f t="shared" si="7"/>
        <v>11274405.98</v>
      </c>
      <c r="H18" s="11">
        <f t="shared" si="7"/>
        <v>3151146.27</v>
      </c>
      <c r="I18" s="11">
        <f t="shared" si="7"/>
        <v>14425552.25</v>
      </c>
      <c r="J18" s="11">
        <f t="shared" si="7"/>
        <v>13473062.539999999</v>
      </c>
      <c r="K18" s="11">
        <f t="shared" si="2"/>
        <v>-2285766.5399999991</v>
      </c>
      <c r="L18" s="12">
        <f t="shared" si="3"/>
        <v>1.2043180532632729</v>
      </c>
      <c r="M18" s="13"/>
      <c r="N18" s="11">
        <f t="shared" si="4"/>
        <v>952489.71000000089</v>
      </c>
      <c r="O18" s="12">
        <f t="shared" si="5"/>
        <v>0.9339720453336543</v>
      </c>
    </row>
    <row r="19" spans="1:15" s="19" customFormat="1" ht="78.75">
      <c r="A19" s="15" t="s">
        <v>26</v>
      </c>
      <c r="B19" s="6" t="s">
        <v>27</v>
      </c>
      <c r="C19" s="16">
        <v>11187296</v>
      </c>
      <c r="D19" s="17">
        <v>4737.9799999999996</v>
      </c>
      <c r="E19" s="16">
        <v>11192033.98</v>
      </c>
      <c r="F19" s="17">
        <v>82372</v>
      </c>
      <c r="G19" s="16">
        <v>11274405.98</v>
      </c>
      <c r="H19" s="17">
        <v>3151146.27</v>
      </c>
      <c r="I19" s="16">
        <v>14425552.25</v>
      </c>
      <c r="J19" s="16">
        <v>13473062.539999999</v>
      </c>
      <c r="K19" s="16">
        <f t="shared" si="2"/>
        <v>-2285766.5399999991</v>
      </c>
      <c r="L19" s="18">
        <f t="shared" si="3"/>
        <v>1.2043180532632729</v>
      </c>
      <c r="M19" s="8" t="s">
        <v>112</v>
      </c>
      <c r="N19" s="16">
        <f t="shared" si="4"/>
        <v>952489.71000000089</v>
      </c>
      <c r="O19" s="18">
        <f t="shared" si="5"/>
        <v>0.9339720453336543</v>
      </c>
    </row>
    <row r="20" spans="1:15" s="14" customFormat="1" ht="31.5">
      <c r="A20" s="9" t="s">
        <v>28</v>
      </c>
      <c r="B20" s="10" t="s">
        <v>29</v>
      </c>
      <c r="C20" s="11">
        <f>SUM(C21:C25)</f>
        <v>71076562.329999998</v>
      </c>
      <c r="D20" s="11">
        <f t="shared" ref="D20:J20" si="8">SUM(D21:D25)</f>
        <v>-10000</v>
      </c>
      <c r="E20" s="11">
        <f t="shared" si="8"/>
        <v>71066562.329999998</v>
      </c>
      <c r="F20" s="11">
        <f t="shared" si="8"/>
        <v>124507270.88000001</v>
      </c>
      <c r="G20" s="11">
        <f t="shared" si="8"/>
        <v>195573833.21000001</v>
      </c>
      <c r="H20" s="11">
        <f t="shared" si="8"/>
        <v>-1520343.3299999996</v>
      </c>
      <c r="I20" s="11">
        <f t="shared" si="8"/>
        <v>194053489.88</v>
      </c>
      <c r="J20" s="11">
        <f t="shared" si="8"/>
        <v>185035780.22</v>
      </c>
      <c r="K20" s="11">
        <f t="shared" si="2"/>
        <v>-113959217.89</v>
      </c>
      <c r="L20" s="12">
        <f t="shared" si="3"/>
        <v>2.6033304672347679</v>
      </c>
      <c r="M20" s="13"/>
      <c r="N20" s="11">
        <f t="shared" si="4"/>
        <v>9017709.6599999964</v>
      </c>
      <c r="O20" s="12">
        <f t="shared" si="5"/>
        <v>0.95352977333426769</v>
      </c>
    </row>
    <row r="21" spans="1:15" s="19" customFormat="1" ht="63">
      <c r="A21" s="15" t="s">
        <v>30</v>
      </c>
      <c r="B21" s="6" t="s">
        <v>31</v>
      </c>
      <c r="C21" s="16">
        <v>748979</v>
      </c>
      <c r="D21" s="17">
        <v>0</v>
      </c>
      <c r="E21" s="16">
        <v>748979</v>
      </c>
      <c r="F21" s="17">
        <v>-97386</v>
      </c>
      <c r="G21" s="16">
        <v>651593</v>
      </c>
      <c r="H21" s="17">
        <v>0</v>
      </c>
      <c r="I21" s="16">
        <v>651593</v>
      </c>
      <c r="J21" s="16">
        <v>0</v>
      </c>
      <c r="K21" s="16">
        <f t="shared" si="2"/>
        <v>748979</v>
      </c>
      <c r="L21" s="18">
        <f t="shared" si="3"/>
        <v>0</v>
      </c>
      <c r="M21" s="7" t="s">
        <v>113</v>
      </c>
      <c r="N21" s="16">
        <f t="shared" si="4"/>
        <v>651593</v>
      </c>
      <c r="O21" s="18">
        <f t="shared" si="5"/>
        <v>0</v>
      </c>
    </row>
    <row r="22" spans="1:15" s="19" customFormat="1" ht="31.5">
      <c r="A22" s="15" t="s">
        <v>32</v>
      </c>
      <c r="B22" s="6" t="s">
        <v>33</v>
      </c>
      <c r="C22" s="16">
        <v>9110133.3300000001</v>
      </c>
      <c r="D22" s="17">
        <v>0</v>
      </c>
      <c r="E22" s="16">
        <v>9110133.3300000001</v>
      </c>
      <c r="F22" s="17">
        <v>0</v>
      </c>
      <c r="G22" s="16">
        <v>9110133.3300000001</v>
      </c>
      <c r="H22" s="17">
        <v>-2547000.3299999996</v>
      </c>
      <c r="I22" s="16">
        <v>6563133</v>
      </c>
      <c r="J22" s="16">
        <v>6563133</v>
      </c>
      <c r="K22" s="16">
        <f t="shared" si="2"/>
        <v>2547000.33</v>
      </c>
      <c r="L22" s="18">
        <f t="shared" si="3"/>
        <v>0.72042117960967322</v>
      </c>
      <c r="M22" s="8" t="s">
        <v>114</v>
      </c>
      <c r="N22" s="16">
        <f t="shared" si="4"/>
        <v>0</v>
      </c>
      <c r="O22" s="18">
        <f t="shared" si="5"/>
        <v>1</v>
      </c>
    </row>
    <row r="23" spans="1:15" s="19" customFormat="1" ht="78.75">
      <c r="A23" s="15" t="s">
        <v>34</v>
      </c>
      <c r="B23" s="6" t="s">
        <v>35</v>
      </c>
      <c r="C23" s="16">
        <v>310000</v>
      </c>
      <c r="D23" s="17">
        <v>-10000</v>
      </c>
      <c r="E23" s="16">
        <v>300000</v>
      </c>
      <c r="F23" s="17">
        <v>0</v>
      </c>
      <c r="G23" s="16">
        <v>300000</v>
      </c>
      <c r="H23" s="17">
        <v>0</v>
      </c>
      <c r="I23" s="16">
        <v>300000</v>
      </c>
      <c r="J23" s="16">
        <v>242250</v>
      </c>
      <c r="K23" s="16">
        <f t="shared" si="2"/>
        <v>67750</v>
      </c>
      <c r="L23" s="18">
        <f t="shared" si="3"/>
        <v>0.78145161290322585</v>
      </c>
      <c r="M23" s="7" t="s">
        <v>115</v>
      </c>
      <c r="N23" s="16">
        <f t="shared" si="4"/>
        <v>57750</v>
      </c>
      <c r="O23" s="18">
        <f t="shared" si="5"/>
        <v>0.8075</v>
      </c>
    </row>
    <row r="24" spans="1:15" s="19" customFormat="1" ht="94.5">
      <c r="A24" s="15" t="s">
        <v>36</v>
      </c>
      <c r="B24" s="6" t="s">
        <v>37</v>
      </c>
      <c r="C24" s="16">
        <v>57486000</v>
      </c>
      <c r="D24" s="17">
        <v>0</v>
      </c>
      <c r="E24" s="16">
        <v>57486000</v>
      </c>
      <c r="F24" s="17">
        <v>123756481.88000001</v>
      </c>
      <c r="G24" s="16">
        <v>181242481.88</v>
      </c>
      <c r="H24" s="17">
        <v>981657</v>
      </c>
      <c r="I24" s="16">
        <v>182224138.88</v>
      </c>
      <c r="J24" s="16">
        <v>175782650.06</v>
      </c>
      <c r="K24" s="16">
        <f t="shared" si="2"/>
        <v>-118296650.06</v>
      </c>
      <c r="L24" s="18">
        <f t="shared" si="3"/>
        <v>3.0578340823852765</v>
      </c>
      <c r="M24" s="8" t="s">
        <v>129</v>
      </c>
      <c r="N24" s="16">
        <f t="shared" si="4"/>
        <v>6441488.8199999928</v>
      </c>
      <c r="O24" s="18">
        <f t="shared" si="5"/>
        <v>0.96465073804386636</v>
      </c>
    </row>
    <row r="25" spans="1:15" s="19" customFormat="1" ht="31.5">
      <c r="A25" s="15" t="s">
        <v>38</v>
      </c>
      <c r="B25" s="6" t="s">
        <v>39</v>
      </c>
      <c r="C25" s="16">
        <v>3421450</v>
      </c>
      <c r="D25" s="17">
        <v>0</v>
      </c>
      <c r="E25" s="16">
        <v>3421450</v>
      </c>
      <c r="F25" s="17">
        <v>848175</v>
      </c>
      <c r="G25" s="16">
        <v>4269625</v>
      </c>
      <c r="H25" s="17">
        <v>45000</v>
      </c>
      <c r="I25" s="16">
        <v>4314625</v>
      </c>
      <c r="J25" s="16">
        <v>2447747.16</v>
      </c>
      <c r="K25" s="16">
        <f t="shared" si="2"/>
        <v>973702.83999999985</v>
      </c>
      <c r="L25" s="18">
        <f t="shared" si="3"/>
        <v>0.7154122258106943</v>
      </c>
      <c r="M25" s="8" t="s">
        <v>114</v>
      </c>
      <c r="N25" s="16">
        <f t="shared" si="4"/>
        <v>1866877.8399999999</v>
      </c>
      <c r="O25" s="18">
        <f t="shared" si="5"/>
        <v>0.56731399831966856</v>
      </c>
    </row>
    <row r="26" spans="1:15" s="14" customFormat="1" ht="47.25">
      <c r="A26" s="9" t="s">
        <v>40</v>
      </c>
      <c r="B26" s="10" t="s">
        <v>41</v>
      </c>
      <c r="C26" s="11">
        <f>SUM(C27:C30)</f>
        <v>77025694.299999997</v>
      </c>
      <c r="D26" s="11">
        <f t="shared" ref="D26:J26" si="9">SUM(D27:D30)</f>
        <v>45273294.009999998</v>
      </c>
      <c r="E26" s="11">
        <f t="shared" si="9"/>
        <v>122298988.31</v>
      </c>
      <c r="F26" s="11">
        <f t="shared" si="9"/>
        <v>28777726.290000003</v>
      </c>
      <c r="G26" s="11">
        <f t="shared" si="9"/>
        <v>151076714.59999999</v>
      </c>
      <c r="H26" s="11">
        <f t="shared" si="9"/>
        <v>-612011.72</v>
      </c>
      <c r="I26" s="11">
        <f t="shared" si="9"/>
        <v>150464702.88</v>
      </c>
      <c r="J26" s="11">
        <f t="shared" si="9"/>
        <v>132058116.63</v>
      </c>
      <c r="K26" s="11">
        <f t="shared" si="2"/>
        <v>-55032422.329999998</v>
      </c>
      <c r="L26" s="12">
        <f t="shared" si="3"/>
        <v>1.7144683709783841</v>
      </c>
      <c r="M26" s="13"/>
      <c r="N26" s="11">
        <f t="shared" si="4"/>
        <v>18406586.25</v>
      </c>
      <c r="O26" s="12">
        <f t="shared" si="5"/>
        <v>0.87766841061268841</v>
      </c>
    </row>
    <row r="27" spans="1:15" s="19" customFormat="1" ht="110.25">
      <c r="A27" s="15" t="s">
        <v>42</v>
      </c>
      <c r="B27" s="6" t="s">
        <v>43</v>
      </c>
      <c r="C27" s="16">
        <v>46660016.769999996</v>
      </c>
      <c r="D27" s="17">
        <v>150000</v>
      </c>
      <c r="E27" s="16">
        <v>46810016.769999996</v>
      </c>
      <c r="F27" s="17">
        <v>26013393.920000002</v>
      </c>
      <c r="G27" s="16">
        <v>72823410.689999998</v>
      </c>
      <c r="H27" s="17">
        <v>-2151364.3199999998</v>
      </c>
      <c r="I27" s="16">
        <v>70672046.370000005</v>
      </c>
      <c r="J27" s="16">
        <v>57375572.380000003</v>
      </c>
      <c r="K27" s="16">
        <f t="shared" si="2"/>
        <v>-10715555.610000007</v>
      </c>
      <c r="L27" s="18">
        <f t="shared" si="3"/>
        <v>1.2296517736549457</v>
      </c>
      <c r="M27" s="8" t="s">
        <v>138</v>
      </c>
      <c r="N27" s="16">
        <f t="shared" si="4"/>
        <v>13296473.990000002</v>
      </c>
      <c r="O27" s="18">
        <f t="shared" si="5"/>
        <v>0.81185667215030155</v>
      </c>
    </row>
    <row r="28" spans="1:15" s="19" customFormat="1" ht="94.5">
      <c r="A28" s="15" t="s">
        <v>44</v>
      </c>
      <c r="B28" s="6" t="s">
        <v>45</v>
      </c>
      <c r="C28" s="16">
        <v>9970917.5299999993</v>
      </c>
      <c r="D28" s="17">
        <v>0</v>
      </c>
      <c r="E28" s="16">
        <v>9970917.5299999993</v>
      </c>
      <c r="F28" s="17">
        <v>1731244.4500000002</v>
      </c>
      <c r="G28" s="16">
        <v>11702161.98</v>
      </c>
      <c r="H28" s="17">
        <v>484336.59999999986</v>
      </c>
      <c r="I28" s="16">
        <v>12186498.579999998</v>
      </c>
      <c r="J28" s="16">
        <v>10726851.060000001</v>
      </c>
      <c r="K28" s="16">
        <f t="shared" si="2"/>
        <v>-755933.53000000119</v>
      </c>
      <c r="L28" s="18">
        <f t="shared" si="3"/>
        <v>1.0758138383679923</v>
      </c>
      <c r="M28" s="8" t="s">
        <v>128</v>
      </c>
      <c r="N28" s="16">
        <f t="shared" si="4"/>
        <v>1459647.5199999977</v>
      </c>
      <c r="O28" s="18">
        <f t="shared" si="5"/>
        <v>0.88022420792831224</v>
      </c>
    </row>
    <row r="29" spans="1:15" s="19" customFormat="1" ht="110.25">
      <c r="A29" s="15" t="s">
        <v>46</v>
      </c>
      <c r="B29" s="6" t="s">
        <v>47</v>
      </c>
      <c r="C29" s="16">
        <v>20284760</v>
      </c>
      <c r="D29" s="17">
        <v>45123294.009999998</v>
      </c>
      <c r="E29" s="16">
        <v>65408054.009999998</v>
      </c>
      <c r="F29" s="17">
        <v>1033087.9200000006</v>
      </c>
      <c r="G29" s="16">
        <v>66441141.93</v>
      </c>
      <c r="H29" s="17">
        <v>855016</v>
      </c>
      <c r="I29" s="16">
        <v>67296157.930000007</v>
      </c>
      <c r="J29" s="16">
        <v>63645693.189999998</v>
      </c>
      <c r="K29" s="16">
        <f t="shared" si="2"/>
        <v>-43360933.189999998</v>
      </c>
      <c r="L29" s="18">
        <f t="shared" si="3"/>
        <v>3.1376113491113524</v>
      </c>
      <c r="M29" s="8" t="s">
        <v>118</v>
      </c>
      <c r="N29" s="16">
        <f t="shared" si="4"/>
        <v>3650464.7400000095</v>
      </c>
      <c r="O29" s="18">
        <f t="shared" si="5"/>
        <v>0.94575522805035706</v>
      </c>
    </row>
    <row r="30" spans="1:15" s="19" customFormat="1" ht="63">
      <c r="A30" s="15" t="s">
        <v>48</v>
      </c>
      <c r="B30" s="6" t="s">
        <v>49</v>
      </c>
      <c r="C30" s="16">
        <v>110000</v>
      </c>
      <c r="D30" s="17">
        <v>0</v>
      </c>
      <c r="E30" s="16">
        <v>110000</v>
      </c>
      <c r="F30" s="17">
        <v>0</v>
      </c>
      <c r="G30" s="16">
        <v>110000</v>
      </c>
      <c r="H30" s="17">
        <v>200000</v>
      </c>
      <c r="I30" s="16">
        <v>310000</v>
      </c>
      <c r="J30" s="16">
        <v>310000</v>
      </c>
      <c r="K30" s="16">
        <f t="shared" si="2"/>
        <v>-200000</v>
      </c>
      <c r="L30" s="18">
        <f t="shared" si="3"/>
        <v>2.8181818181818183</v>
      </c>
      <c r="M30" s="8" t="s">
        <v>116</v>
      </c>
      <c r="N30" s="16">
        <f t="shared" si="4"/>
        <v>0</v>
      </c>
      <c r="O30" s="18">
        <f t="shared" si="5"/>
        <v>1</v>
      </c>
    </row>
    <row r="31" spans="1:15" s="14" customFormat="1" ht="31.5">
      <c r="A31" s="9" t="s">
        <v>50</v>
      </c>
      <c r="B31" s="10" t="s">
        <v>51</v>
      </c>
      <c r="C31" s="11">
        <f>C32</f>
        <v>6000000</v>
      </c>
      <c r="D31" s="11">
        <f t="shared" ref="D31:J31" si="10">D32</f>
        <v>10000</v>
      </c>
      <c r="E31" s="11">
        <f t="shared" si="10"/>
        <v>6010000</v>
      </c>
      <c r="F31" s="11">
        <f t="shared" si="10"/>
        <v>0</v>
      </c>
      <c r="G31" s="11">
        <f t="shared" si="10"/>
        <v>6010000</v>
      </c>
      <c r="H31" s="11">
        <f t="shared" si="10"/>
        <v>0</v>
      </c>
      <c r="I31" s="11">
        <f t="shared" si="10"/>
        <v>6010000</v>
      </c>
      <c r="J31" s="11">
        <f t="shared" si="10"/>
        <v>6010000</v>
      </c>
      <c r="K31" s="11">
        <f t="shared" si="2"/>
        <v>-10000</v>
      </c>
      <c r="L31" s="12">
        <f t="shared" si="3"/>
        <v>1.0016666666666667</v>
      </c>
      <c r="M31" s="13"/>
      <c r="N31" s="11">
        <f t="shared" si="4"/>
        <v>0</v>
      </c>
      <c r="O31" s="12">
        <f t="shared" si="5"/>
        <v>1</v>
      </c>
    </row>
    <row r="32" spans="1:15" s="19" customFormat="1" ht="31.5">
      <c r="A32" s="15" t="s">
        <v>52</v>
      </c>
      <c r="B32" s="6" t="s">
        <v>53</v>
      </c>
      <c r="C32" s="16">
        <v>6000000</v>
      </c>
      <c r="D32" s="17">
        <v>10000</v>
      </c>
      <c r="E32" s="16">
        <v>6010000</v>
      </c>
      <c r="F32" s="17">
        <v>0</v>
      </c>
      <c r="G32" s="16">
        <v>6010000</v>
      </c>
      <c r="H32" s="17">
        <v>0</v>
      </c>
      <c r="I32" s="16">
        <v>6010000</v>
      </c>
      <c r="J32" s="16">
        <v>6010000</v>
      </c>
      <c r="K32" s="16">
        <f t="shared" si="2"/>
        <v>-10000</v>
      </c>
      <c r="L32" s="18">
        <f t="shared" si="3"/>
        <v>1.0016666666666667</v>
      </c>
      <c r="M32" s="8"/>
      <c r="N32" s="16">
        <f t="shared" si="4"/>
        <v>0</v>
      </c>
      <c r="O32" s="18">
        <f t="shared" si="5"/>
        <v>1</v>
      </c>
    </row>
    <row r="33" spans="1:15" s="14" customFormat="1" ht="15.75">
      <c r="A33" s="9" t="s">
        <v>54</v>
      </c>
      <c r="B33" s="10" t="s">
        <v>55</v>
      </c>
      <c r="C33" s="11">
        <f>SUM(C34:C39)</f>
        <v>631783184</v>
      </c>
      <c r="D33" s="11">
        <f t="shared" ref="D33:J33" si="11">SUM(D34:D39)</f>
        <v>-17136175.429999996</v>
      </c>
      <c r="E33" s="11">
        <f t="shared" si="11"/>
        <v>614647008.56999993</v>
      </c>
      <c r="F33" s="11">
        <f t="shared" si="11"/>
        <v>12259910.500000002</v>
      </c>
      <c r="G33" s="11">
        <f t="shared" si="11"/>
        <v>626906919.07000005</v>
      </c>
      <c r="H33" s="11">
        <f t="shared" si="11"/>
        <v>11700168.899999999</v>
      </c>
      <c r="I33" s="11">
        <f t="shared" si="11"/>
        <v>638607087.97000003</v>
      </c>
      <c r="J33" s="11">
        <f t="shared" si="11"/>
        <v>638347023.05999994</v>
      </c>
      <c r="K33" s="11">
        <f t="shared" si="2"/>
        <v>-6563839.0599999428</v>
      </c>
      <c r="L33" s="12">
        <f t="shared" si="3"/>
        <v>1.0103893855142556</v>
      </c>
      <c r="M33" s="13"/>
      <c r="N33" s="11">
        <f t="shared" si="4"/>
        <v>260064.91000008583</v>
      </c>
      <c r="O33" s="12">
        <f t="shared" si="5"/>
        <v>0.99959276225569815</v>
      </c>
    </row>
    <row r="34" spans="1:15" s="19" customFormat="1" ht="94.5">
      <c r="A34" s="15" t="s">
        <v>56</v>
      </c>
      <c r="B34" s="6" t="s">
        <v>57</v>
      </c>
      <c r="C34" s="16">
        <v>233363422.53999999</v>
      </c>
      <c r="D34" s="17">
        <v>4186639.69</v>
      </c>
      <c r="E34" s="16">
        <v>237550062.22999999</v>
      </c>
      <c r="F34" s="17">
        <v>16110089.4</v>
      </c>
      <c r="G34" s="16">
        <v>253660151.63</v>
      </c>
      <c r="H34" s="17">
        <v>-439662.93000000017</v>
      </c>
      <c r="I34" s="16">
        <v>253220488.69999999</v>
      </c>
      <c r="J34" s="16">
        <v>253220488.66999999</v>
      </c>
      <c r="K34" s="16">
        <f t="shared" si="2"/>
        <v>-19857066.129999995</v>
      </c>
      <c r="L34" s="18">
        <f t="shared" si="3"/>
        <v>1.0850907392164097</v>
      </c>
      <c r="M34" s="8" t="s">
        <v>119</v>
      </c>
      <c r="N34" s="16">
        <f t="shared" si="4"/>
        <v>3.0000001192092896E-2</v>
      </c>
      <c r="O34" s="18">
        <f t="shared" si="5"/>
        <v>0.99999999988152621</v>
      </c>
    </row>
    <row r="35" spans="1:15" s="19" customFormat="1" ht="94.5">
      <c r="A35" s="15" t="s">
        <v>58</v>
      </c>
      <c r="B35" s="6" t="s">
        <v>59</v>
      </c>
      <c r="C35" s="16">
        <v>343422958.45999998</v>
      </c>
      <c r="D35" s="17">
        <v>-21857073.789999999</v>
      </c>
      <c r="E35" s="16">
        <v>321565884.66999996</v>
      </c>
      <c r="F35" s="17">
        <v>-106569.54000000001</v>
      </c>
      <c r="G35" s="16">
        <v>321459315.13</v>
      </c>
      <c r="H35" s="17">
        <v>15839982.199999999</v>
      </c>
      <c r="I35" s="16">
        <v>337299297.32999998</v>
      </c>
      <c r="J35" s="16">
        <v>337063072.5</v>
      </c>
      <c r="K35" s="16">
        <f t="shared" si="2"/>
        <v>6359885.9599999785</v>
      </c>
      <c r="L35" s="18">
        <f t="shared" si="3"/>
        <v>0.98148089461310506</v>
      </c>
      <c r="M35" s="8" t="s">
        <v>117</v>
      </c>
      <c r="N35" s="16">
        <f t="shared" si="4"/>
        <v>236224.82999998331</v>
      </c>
      <c r="O35" s="18">
        <f t="shared" si="5"/>
        <v>0.99929965810225552</v>
      </c>
    </row>
    <row r="36" spans="1:15" s="19" customFormat="1" ht="31.5">
      <c r="A36" s="15" t="s">
        <v>60</v>
      </c>
      <c r="B36" s="6" t="s">
        <v>61</v>
      </c>
      <c r="C36" s="16">
        <v>37622252</v>
      </c>
      <c r="D36" s="17">
        <v>376669.25</v>
      </c>
      <c r="E36" s="16">
        <v>37998921.25</v>
      </c>
      <c r="F36" s="17">
        <v>-3683729.51</v>
      </c>
      <c r="G36" s="16">
        <v>34315191.740000002</v>
      </c>
      <c r="H36" s="17">
        <v>2331277.63</v>
      </c>
      <c r="I36" s="16">
        <v>36646469.370000005</v>
      </c>
      <c r="J36" s="16">
        <v>36646469.369999997</v>
      </c>
      <c r="K36" s="16">
        <f t="shared" si="2"/>
        <v>975782.63000000268</v>
      </c>
      <c r="L36" s="18">
        <f t="shared" si="3"/>
        <v>0.97406368364126628</v>
      </c>
      <c r="M36" s="8" t="s">
        <v>114</v>
      </c>
      <c r="N36" s="16">
        <f t="shared" si="4"/>
        <v>0</v>
      </c>
      <c r="O36" s="18">
        <f t="shared" si="5"/>
        <v>0.99999999999999978</v>
      </c>
    </row>
    <row r="37" spans="1:15" s="19" customFormat="1" ht="126">
      <c r="A37" s="15" t="s">
        <v>62</v>
      </c>
      <c r="B37" s="6" t="s">
        <v>63</v>
      </c>
      <c r="C37" s="16">
        <v>70000</v>
      </c>
      <c r="D37" s="17">
        <v>0</v>
      </c>
      <c r="E37" s="16">
        <v>70000</v>
      </c>
      <c r="F37" s="17">
        <v>10900</v>
      </c>
      <c r="G37" s="16">
        <v>80900</v>
      </c>
      <c r="H37" s="17">
        <v>-54100</v>
      </c>
      <c r="I37" s="16">
        <v>26800</v>
      </c>
      <c r="J37" s="16">
        <v>26800</v>
      </c>
      <c r="K37" s="16">
        <f t="shared" si="2"/>
        <v>43200</v>
      </c>
      <c r="L37" s="18">
        <f t="shared" si="3"/>
        <v>0.38285714285714284</v>
      </c>
      <c r="M37" s="8" t="s">
        <v>123</v>
      </c>
      <c r="N37" s="16">
        <f t="shared" si="4"/>
        <v>0</v>
      </c>
      <c r="O37" s="18">
        <f t="shared" si="5"/>
        <v>1</v>
      </c>
    </row>
    <row r="38" spans="1:15" s="19" customFormat="1" ht="94.5">
      <c r="A38" s="15" t="s">
        <v>64</v>
      </c>
      <c r="B38" s="6" t="s">
        <v>65</v>
      </c>
      <c r="C38" s="16">
        <v>6587328</v>
      </c>
      <c r="D38" s="17">
        <v>0</v>
      </c>
      <c r="E38" s="16">
        <v>6587328</v>
      </c>
      <c r="F38" s="17">
        <v>0</v>
      </c>
      <c r="G38" s="16">
        <v>6587328</v>
      </c>
      <c r="H38" s="17">
        <v>-5977328</v>
      </c>
      <c r="I38" s="16">
        <v>610000</v>
      </c>
      <c r="J38" s="16">
        <v>610000</v>
      </c>
      <c r="K38" s="16">
        <f t="shared" si="2"/>
        <v>5977328</v>
      </c>
      <c r="L38" s="18">
        <f t="shared" si="3"/>
        <v>9.2602038337851092E-2</v>
      </c>
      <c r="M38" s="8" t="s">
        <v>120</v>
      </c>
      <c r="N38" s="16">
        <f t="shared" si="4"/>
        <v>0</v>
      </c>
      <c r="O38" s="18">
        <f t="shared" si="5"/>
        <v>1</v>
      </c>
    </row>
    <row r="39" spans="1:15" s="19" customFormat="1" ht="31.5">
      <c r="A39" s="15" t="s">
        <v>66</v>
      </c>
      <c r="B39" s="6" t="s">
        <v>67</v>
      </c>
      <c r="C39" s="16">
        <v>10717223</v>
      </c>
      <c r="D39" s="17">
        <v>157589.42000000001</v>
      </c>
      <c r="E39" s="16">
        <v>10874812.42</v>
      </c>
      <c r="F39" s="17">
        <v>-70779.850000000006</v>
      </c>
      <c r="G39" s="16">
        <v>10804032.57</v>
      </c>
      <c r="H39" s="17">
        <v>0</v>
      </c>
      <c r="I39" s="16">
        <v>10804032.57</v>
      </c>
      <c r="J39" s="16">
        <v>10780192.52</v>
      </c>
      <c r="K39" s="16">
        <f t="shared" si="2"/>
        <v>-62969.519999999553</v>
      </c>
      <c r="L39" s="18">
        <f t="shared" si="3"/>
        <v>1.0058755444390772</v>
      </c>
      <c r="M39" s="8"/>
      <c r="N39" s="16">
        <f t="shared" si="4"/>
        <v>23840.050000000745</v>
      </c>
      <c r="O39" s="18">
        <f t="shared" si="5"/>
        <v>0.99779341187232273</v>
      </c>
    </row>
    <row r="40" spans="1:15" s="14" customFormat="1" ht="31.5">
      <c r="A40" s="9" t="s">
        <v>68</v>
      </c>
      <c r="B40" s="10" t="s">
        <v>69</v>
      </c>
      <c r="C40" s="11">
        <f>SUM(C41:C42)</f>
        <v>74879434.370000005</v>
      </c>
      <c r="D40" s="11">
        <f t="shared" ref="D40:J40" si="12">SUM(D41:D42)</f>
        <v>108465.48</v>
      </c>
      <c r="E40" s="11">
        <f t="shared" si="12"/>
        <v>74987899.849999994</v>
      </c>
      <c r="F40" s="11">
        <f t="shared" si="12"/>
        <v>-234330.30000000005</v>
      </c>
      <c r="G40" s="11">
        <f t="shared" si="12"/>
        <v>74753569.549999997</v>
      </c>
      <c r="H40" s="11">
        <f t="shared" si="12"/>
        <v>-1357372.21</v>
      </c>
      <c r="I40" s="11">
        <f t="shared" si="12"/>
        <v>73396197.339999989</v>
      </c>
      <c r="J40" s="11">
        <f t="shared" si="12"/>
        <v>73362304.049999997</v>
      </c>
      <c r="K40" s="11">
        <f t="shared" si="2"/>
        <v>1517130.3200000077</v>
      </c>
      <c r="L40" s="12">
        <f t="shared" si="3"/>
        <v>0.97973902537105917</v>
      </c>
      <c r="M40" s="8"/>
      <c r="N40" s="11">
        <f t="shared" si="4"/>
        <v>33893.289999991655</v>
      </c>
      <c r="O40" s="12">
        <f t="shared" si="5"/>
        <v>0.99953821463197901</v>
      </c>
    </row>
    <row r="41" spans="1:15" s="19" customFormat="1" ht="31.5">
      <c r="A41" s="15" t="s">
        <v>70</v>
      </c>
      <c r="B41" s="6" t="s">
        <v>71</v>
      </c>
      <c r="C41" s="16">
        <v>72597824.370000005</v>
      </c>
      <c r="D41" s="17">
        <v>108465.48</v>
      </c>
      <c r="E41" s="16">
        <v>72706289.849999994</v>
      </c>
      <c r="F41" s="17">
        <v>-234330.30000000005</v>
      </c>
      <c r="G41" s="16">
        <v>72471959.549999997</v>
      </c>
      <c r="H41" s="17">
        <v>-1357372.21</v>
      </c>
      <c r="I41" s="16">
        <v>71114587.339999989</v>
      </c>
      <c r="J41" s="16">
        <v>71114587.340000004</v>
      </c>
      <c r="K41" s="16">
        <f t="shared" si="2"/>
        <v>1483237.0300000012</v>
      </c>
      <c r="L41" s="18">
        <f t="shared" si="3"/>
        <v>0.9795691256195147</v>
      </c>
      <c r="M41" s="8" t="s">
        <v>114</v>
      </c>
      <c r="N41" s="16">
        <f t="shared" si="4"/>
        <v>0</v>
      </c>
      <c r="O41" s="18">
        <f t="shared" si="5"/>
        <v>1.0000000000000002</v>
      </c>
    </row>
    <row r="42" spans="1:15" s="19" customFormat="1" ht="157.5">
      <c r="A42" s="15" t="s">
        <v>72</v>
      </c>
      <c r="B42" s="6" t="s">
        <v>73</v>
      </c>
      <c r="C42" s="16">
        <v>2281610</v>
      </c>
      <c r="D42" s="17">
        <v>0</v>
      </c>
      <c r="E42" s="16">
        <v>2281610</v>
      </c>
      <c r="F42" s="17">
        <v>0</v>
      </c>
      <c r="G42" s="16">
        <v>2281610</v>
      </c>
      <c r="H42" s="17">
        <v>0</v>
      </c>
      <c r="I42" s="16">
        <v>2281610</v>
      </c>
      <c r="J42" s="16">
        <v>2247716.71</v>
      </c>
      <c r="K42" s="16">
        <f t="shared" si="2"/>
        <v>33893.290000000037</v>
      </c>
      <c r="L42" s="18">
        <f t="shared" si="3"/>
        <v>0.9851450116365198</v>
      </c>
      <c r="M42" s="7" t="s">
        <v>121</v>
      </c>
      <c r="N42" s="16">
        <f t="shared" si="4"/>
        <v>33893.290000000037</v>
      </c>
      <c r="O42" s="18">
        <f t="shared" si="5"/>
        <v>0.9851450116365198</v>
      </c>
    </row>
    <row r="43" spans="1:15" s="14" customFormat="1" ht="15.75">
      <c r="A43" s="9" t="s">
        <v>74</v>
      </c>
      <c r="B43" s="10" t="s">
        <v>75</v>
      </c>
      <c r="C43" s="11">
        <f>SUM(C44:C46)</f>
        <v>73024093.340000004</v>
      </c>
      <c r="D43" s="11">
        <f t="shared" ref="D43:J43" si="13">SUM(D44:D46)</f>
        <v>43711770.109999999</v>
      </c>
      <c r="E43" s="11">
        <f t="shared" si="13"/>
        <v>116735863.45</v>
      </c>
      <c r="F43" s="11">
        <f t="shared" si="13"/>
        <v>198061.68999999994</v>
      </c>
      <c r="G43" s="11">
        <f t="shared" si="13"/>
        <v>116933925.14</v>
      </c>
      <c r="H43" s="11">
        <f t="shared" si="13"/>
        <v>8949865.8699999992</v>
      </c>
      <c r="I43" s="11">
        <f t="shared" si="13"/>
        <v>125883791.01000001</v>
      </c>
      <c r="J43" s="11">
        <f t="shared" si="13"/>
        <v>118053391.76000001</v>
      </c>
      <c r="K43" s="11">
        <f t="shared" si="2"/>
        <v>-45029298.420000002</v>
      </c>
      <c r="L43" s="12">
        <f t="shared" si="3"/>
        <v>1.6166361862288887</v>
      </c>
      <c r="M43" s="13"/>
      <c r="N43" s="11">
        <f t="shared" si="4"/>
        <v>7830399.25</v>
      </c>
      <c r="O43" s="12">
        <f t="shared" si="5"/>
        <v>0.93779660441447965</v>
      </c>
    </row>
    <row r="44" spans="1:15" s="19" customFormat="1" ht="126">
      <c r="A44" s="15" t="s">
        <v>76</v>
      </c>
      <c r="B44" s="6" t="s">
        <v>77</v>
      </c>
      <c r="C44" s="16">
        <v>1000000</v>
      </c>
      <c r="D44" s="17">
        <v>0</v>
      </c>
      <c r="E44" s="16">
        <v>1000000</v>
      </c>
      <c r="F44" s="17">
        <v>0</v>
      </c>
      <c r="G44" s="16">
        <v>1000000</v>
      </c>
      <c r="H44" s="17">
        <v>170957.08</v>
      </c>
      <c r="I44" s="16">
        <v>1170957.08</v>
      </c>
      <c r="J44" s="16">
        <v>1170957.08</v>
      </c>
      <c r="K44" s="16">
        <f t="shared" si="2"/>
        <v>-170957.08000000007</v>
      </c>
      <c r="L44" s="18">
        <f t="shared" si="3"/>
        <v>1.17095708</v>
      </c>
      <c r="M44" s="7" t="s">
        <v>122</v>
      </c>
      <c r="N44" s="16">
        <f t="shared" si="4"/>
        <v>0</v>
      </c>
      <c r="O44" s="18">
        <f t="shared" si="5"/>
        <v>1</v>
      </c>
    </row>
    <row r="45" spans="1:15" s="19" customFormat="1" ht="157.5">
      <c r="A45" s="15" t="s">
        <v>78</v>
      </c>
      <c r="B45" s="6" t="s">
        <v>79</v>
      </c>
      <c r="C45" s="16">
        <v>30079796.690000001</v>
      </c>
      <c r="D45" s="17">
        <v>1374744.51</v>
      </c>
      <c r="E45" s="16">
        <v>31454541.199999999</v>
      </c>
      <c r="F45" s="17">
        <v>-2610241.2000000002</v>
      </c>
      <c r="G45" s="16">
        <v>28844300</v>
      </c>
      <c r="H45" s="17">
        <v>14329397.029999999</v>
      </c>
      <c r="I45" s="16">
        <v>43173697.030000001</v>
      </c>
      <c r="J45" s="16">
        <v>43093099</v>
      </c>
      <c r="K45" s="16">
        <f t="shared" si="2"/>
        <v>-13013302.309999999</v>
      </c>
      <c r="L45" s="18">
        <f t="shared" si="3"/>
        <v>1.4326260062231824</v>
      </c>
      <c r="M45" s="8" t="s">
        <v>124</v>
      </c>
      <c r="N45" s="16">
        <f t="shared" si="4"/>
        <v>80598.030000001192</v>
      </c>
      <c r="O45" s="18">
        <f t="shared" si="5"/>
        <v>0.99813316821248832</v>
      </c>
    </row>
    <row r="46" spans="1:15" s="19" customFormat="1" ht="94.5">
      <c r="A46" s="15" t="s">
        <v>80</v>
      </c>
      <c r="B46" s="6" t="s">
        <v>81</v>
      </c>
      <c r="C46" s="16">
        <v>41944296.649999999</v>
      </c>
      <c r="D46" s="17">
        <v>42337025.600000001</v>
      </c>
      <c r="E46" s="16">
        <v>84281322.25</v>
      </c>
      <c r="F46" s="17">
        <v>2808302.89</v>
      </c>
      <c r="G46" s="16">
        <v>87089625.140000001</v>
      </c>
      <c r="H46" s="17">
        <v>-5550488.2400000002</v>
      </c>
      <c r="I46" s="16">
        <v>81539136.900000006</v>
      </c>
      <c r="J46" s="16">
        <v>73789335.680000007</v>
      </c>
      <c r="K46" s="16">
        <f t="shared" si="2"/>
        <v>-31845039.030000009</v>
      </c>
      <c r="L46" s="18">
        <f t="shared" si="3"/>
        <v>1.7592221487399768</v>
      </c>
      <c r="M46" s="7" t="s">
        <v>125</v>
      </c>
      <c r="N46" s="16">
        <f t="shared" si="4"/>
        <v>7749801.2199999988</v>
      </c>
      <c r="O46" s="18">
        <f t="shared" si="5"/>
        <v>0.90495605528049194</v>
      </c>
    </row>
    <row r="47" spans="1:15" s="14" customFormat="1" ht="31.5">
      <c r="A47" s="9" t="s">
        <v>82</v>
      </c>
      <c r="B47" s="10" t="s">
        <v>83</v>
      </c>
      <c r="C47" s="11">
        <f>C48</f>
        <v>500000</v>
      </c>
      <c r="D47" s="11">
        <f t="shared" ref="D47:J47" si="14">D48</f>
        <v>403600</v>
      </c>
      <c r="E47" s="11">
        <f t="shared" si="14"/>
        <v>903600</v>
      </c>
      <c r="F47" s="11">
        <f t="shared" si="14"/>
        <v>4797191.25</v>
      </c>
      <c r="G47" s="11">
        <f t="shared" si="14"/>
        <v>5700791.25</v>
      </c>
      <c r="H47" s="11">
        <f t="shared" si="14"/>
        <v>747450.82000000007</v>
      </c>
      <c r="I47" s="11">
        <f t="shared" si="14"/>
        <v>6448242.0700000003</v>
      </c>
      <c r="J47" s="11">
        <f t="shared" si="14"/>
        <v>6369584.6500000004</v>
      </c>
      <c r="K47" s="11">
        <f t="shared" si="2"/>
        <v>-5869584.6500000004</v>
      </c>
      <c r="L47" s="12">
        <f t="shared" si="3"/>
        <v>12.7391693</v>
      </c>
      <c r="M47" s="13"/>
      <c r="N47" s="11">
        <f t="shared" si="4"/>
        <v>78657.419999999925</v>
      </c>
      <c r="O47" s="12">
        <f t="shared" si="5"/>
        <v>0.98780172655645981</v>
      </c>
    </row>
    <row r="48" spans="1:15" s="19" customFormat="1" ht="110.25">
      <c r="A48" s="15" t="s">
        <v>84</v>
      </c>
      <c r="B48" s="6" t="s">
        <v>85</v>
      </c>
      <c r="C48" s="16">
        <v>500000</v>
      </c>
      <c r="D48" s="17">
        <v>403600</v>
      </c>
      <c r="E48" s="16">
        <v>903600</v>
      </c>
      <c r="F48" s="17">
        <v>4797191.25</v>
      </c>
      <c r="G48" s="16">
        <v>5700791.25</v>
      </c>
      <c r="H48" s="17">
        <v>747450.82000000007</v>
      </c>
      <c r="I48" s="16">
        <v>6448242.0700000003</v>
      </c>
      <c r="J48" s="16">
        <v>6369584.6500000004</v>
      </c>
      <c r="K48" s="16">
        <f t="shared" si="2"/>
        <v>-5869584.6500000004</v>
      </c>
      <c r="L48" s="18">
        <f t="shared" si="3"/>
        <v>12.7391693</v>
      </c>
      <c r="M48" s="7" t="s">
        <v>130</v>
      </c>
      <c r="N48" s="16">
        <f t="shared" si="4"/>
        <v>78657.419999999925</v>
      </c>
      <c r="O48" s="18">
        <f t="shared" si="5"/>
        <v>0.98780172655645981</v>
      </c>
    </row>
    <row r="49" spans="1:15" s="14" customFormat="1" ht="31.5">
      <c r="A49" s="9" t="s">
        <v>86</v>
      </c>
      <c r="B49" s="10" t="s">
        <v>87</v>
      </c>
      <c r="C49" s="11">
        <f>SUM(C50:C51)</f>
        <v>2586000</v>
      </c>
      <c r="D49" s="11">
        <f t="shared" ref="D49:J49" si="15">SUM(D50:D51)</f>
        <v>0</v>
      </c>
      <c r="E49" s="11">
        <f t="shared" si="15"/>
        <v>2586000</v>
      </c>
      <c r="F49" s="11">
        <f t="shared" si="15"/>
        <v>2000000</v>
      </c>
      <c r="G49" s="11">
        <f t="shared" si="15"/>
        <v>4586000</v>
      </c>
      <c r="H49" s="11">
        <f t="shared" si="15"/>
        <v>-62000</v>
      </c>
      <c r="I49" s="11">
        <f t="shared" si="15"/>
        <v>4524000</v>
      </c>
      <c r="J49" s="11">
        <f t="shared" si="15"/>
        <v>3449744.95</v>
      </c>
      <c r="K49" s="11">
        <f t="shared" si="2"/>
        <v>-863744.95000000019</v>
      </c>
      <c r="L49" s="12">
        <f t="shared" si="3"/>
        <v>1.334008101314772</v>
      </c>
      <c r="M49" s="13"/>
      <c r="N49" s="11">
        <f t="shared" si="4"/>
        <v>1074255.0499999998</v>
      </c>
      <c r="O49" s="12">
        <f t="shared" si="5"/>
        <v>0.76254309239610973</v>
      </c>
    </row>
    <row r="50" spans="1:15" s="19" customFormat="1" ht="47.25">
      <c r="A50" s="15" t="s">
        <v>88</v>
      </c>
      <c r="B50" s="6" t="s">
        <v>89</v>
      </c>
      <c r="C50" s="16">
        <v>2586000</v>
      </c>
      <c r="D50" s="17">
        <v>0</v>
      </c>
      <c r="E50" s="16">
        <v>2586000</v>
      </c>
      <c r="F50" s="17">
        <v>2000000</v>
      </c>
      <c r="G50" s="16">
        <v>4586000</v>
      </c>
      <c r="H50" s="17">
        <v>-62000</v>
      </c>
      <c r="I50" s="16">
        <v>4524000</v>
      </c>
      <c r="J50" s="16">
        <v>3449744.95</v>
      </c>
      <c r="K50" s="16">
        <f t="shared" si="2"/>
        <v>-863744.95000000019</v>
      </c>
      <c r="L50" s="18">
        <f t="shared" si="3"/>
        <v>1.334008101314772</v>
      </c>
      <c r="M50" s="8" t="s">
        <v>126</v>
      </c>
      <c r="N50" s="16">
        <f t="shared" si="4"/>
        <v>1074255.0499999998</v>
      </c>
      <c r="O50" s="18">
        <f t="shared" si="5"/>
        <v>0.76254309239610973</v>
      </c>
    </row>
    <row r="51" spans="1:15" s="19" customFormat="1" ht="31.5" hidden="1">
      <c r="A51" s="15" t="s">
        <v>90</v>
      </c>
      <c r="B51" s="6" t="s">
        <v>91</v>
      </c>
      <c r="C51" s="16">
        <v>0</v>
      </c>
      <c r="D51" s="17">
        <v>0</v>
      </c>
      <c r="E51" s="16">
        <v>0</v>
      </c>
      <c r="F51" s="17">
        <v>0</v>
      </c>
      <c r="G51" s="16">
        <v>0</v>
      </c>
      <c r="H51" s="17">
        <v>0</v>
      </c>
      <c r="I51" s="16">
        <v>0</v>
      </c>
      <c r="J51" s="16"/>
      <c r="K51" s="16">
        <f t="shared" si="2"/>
        <v>0</v>
      </c>
      <c r="L51" s="18" t="e">
        <f t="shared" si="3"/>
        <v>#DIV/0!</v>
      </c>
      <c r="M51" s="8"/>
      <c r="N51" s="16">
        <f t="shared" si="4"/>
        <v>0</v>
      </c>
      <c r="O51" s="18" t="e">
        <f t="shared" si="5"/>
        <v>#DIV/0!</v>
      </c>
    </row>
    <row r="52" spans="1:15" s="14" customFormat="1" ht="78.75">
      <c r="A52" s="9" t="s">
        <v>92</v>
      </c>
      <c r="B52" s="10" t="s">
        <v>93</v>
      </c>
      <c r="C52" s="11">
        <f>C53</f>
        <v>365810</v>
      </c>
      <c r="D52" s="11">
        <f t="shared" ref="D52:J52" si="16">D53</f>
        <v>0</v>
      </c>
      <c r="E52" s="11">
        <f t="shared" si="16"/>
        <v>365810</v>
      </c>
      <c r="F52" s="11">
        <f t="shared" si="16"/>
        <v>-322464.52</v>
      </c>
      <c r="G52" s="11">
        <f t="shared" si="16"/>
        <v>43345.479999999981</v>
      </c>
      <c r="H52" s="11">
        <f t="shared" si="16"/>
        <v>0</v>
      </c>
      <c r="I52" s="11">
        <f t="shared" si="16"/>
        <v>43345.479999999981</v>
      </c>
      <c r="J52" s="11">
        <f t="shared" si="16"/>
        <v>43345.48</v>
      </c>
      <c r="K52" s="11">
        <f t="shared" si="2"/>
        <v>322464.52</v>
      </c>
      <c r="L52" s="12">
        <f t="shared" si="3"/>
        <v>0.11849178535305215</v>
      </c>
      <c r="M52" s="13"/>
      <c r="N52" s="11">
        <f t="shared" si="4"/>
        <v>0</v>
      </c>
      <c r="O52" s="12">
        <f t="shared" si="5"/>
        <v>1.0000000000000004</v>
      </c>
    </row>
    <row r="53" spans="1:15" s="19" customFormat="1" ht="78.75">
      <c r="A53" s="15" t="s">
        <v>94</v>
      </c>
      <c r="B53" s="6" t="s">
        <v>95</v>
      </c>
      <c r="C53" s="16">
        <v>365810</v>
      </c>
      <c r="D53" s="17">
        <v>0</v>
      </c>
      <c r="E53" s="16">
        <v>365810</v>
      </c>
      <c r="F53" s="17">
        <v>-322464.52</v>
      </c>
      <c r="G53" s="16">
        <v>43345.479999999981</v>
      </c>
      <c r="H53" s="17">
        <v>0</v>
      </c>
      <c r="I53" s="16">
        <v>43345.479999999981</v>
      </c>
      <c r="J53" s="16">
        <v>43345.48</v>
      </c>
      <c r="K53" s="16">
        <f t="shared" si="2"/>
        <v>322464.52</v>
      </c>
      <c r="L53" s="18">
        <f t="shared" si="3"/>
        <v>0.11849178535305215</v>
      </c>
      <c r="M53" s="6" t="s">
        <v>127</v>
      </c>
      <c r="N53" s="16">
        <f t="shared" si="4"/>
        <v>0</v>
      </c>
      <c r="O53" s="18">
        <f t="shared" si="5"/>
        <v>1.0000000000000004</v>
      </c>
    </row>
  </sheetData>
  <mergeCells count="9">
    <mergeCell ref="N4:O4"/>
    <mergeCell ref="K4:L4"/>
    <mergeCell ref="A1:O1"/>
    <mergeCell ref="A4:A5"/>
    <mergeCell ref="B4:B5"/>
    <mergeCell ref="C4:C5"/>
    <mergeCell ref="I4:I5"/>
    <mergeCell ref="J4:J5"/>
    <mergeCell ref="M4:M5"/>
  </mergeCells>
  <pageMargins left="0.47" right="0.44" top="0.74803149606299213" bottom="0.74803149606299213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Пшоняк</dc:creator>
  <cp:lastModifiedBy>Пшоняк</cp:lastModifiedBy>
  <cp:lastPrinted>2021-04-09T02:00:39Z</cp:lastPrinted>
  <dcterms:created xsi:type="dcterms:W3CDTF">2021-04-07T01:55:58Z</dcterms:created>
  <dcterms:modified xsi:type="dcterms:W3CDTF">2021-04-09T02:54:54Z</dcterms:modified>
</cp:coreProperties>
</file>