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aveExternalLinkValues="0"/>
  <bookViews>
    <workbookView xWindow="240" yWindow="570" windowWidth="28455" windowHeight="11955"/>
  </bookViews>
  <sheets>
    <sheet name="без учета счетов бюджета" sheetId="2" r:id="rId1"/>
  </sheets>
  <definedNames>
    <definedName name="_xlnm.Print_Titles" localSheetId="0">'без учета счетов бюджета'!$5:$6</definedName>
  </definedNames>
  <calcPr calcId="124519" iterateDelta="1E-4"/>
</workbook>
</file>

<file path=xl/calcChain.xml><?xml version="1.0" encoding="utf-8"?>
<calcChain xmlns="http://schemas.openxmlformats.org/spreadsheetml/2006/main">
  <c r="AD14" i="2"/>
  <c r="AC14"/>
  <c r="AI14"/>
  <c r="E30" l="1"/>
  <c r="AH34" l="1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E34"/>
  <c r="AH30"/>
  <c r="F30"/>
  <c r="G30"/>
  <c r="H30"/>
  <c r="H35" s="1"/>
  <c r="I30"/>
  <c r="I35" s="1"/>
  <c r="J30"/>
  <c r="J35" s="1"/>
  <c r="K30"/>
  <c r="L30"/>
  <c r="L35" s="1"/>
  <c r="M30"/>
  <c r="M35" s="1"/>
  <c r="N30"/>
  <c r="N35" s="1"/>
  <c r="O30"/>
  <c r="P30"/>
  <c r="P35" s="1"/>
  <c r="Q30"/>
  <c r="Q35" s="1"/>
  <c r="R30"/>
  <c r="R35" s="1"/>
  <c r="S30"/>
  <c r="T30"/>
  <c r="T35" s="1"/>
  <c r="U30"/>
  <c r="U35" s="1"/>
  <c r="V30"/>
  <c r="V35" s="1"/>
  <c r="W30"/>
  <c r="X30"/>
  <c r="AI8"/>
  <c r="AI9"/>
  <c r="AI10"/>
  <c r="AI11"/>
  <c r="AI12"/>
  <c r="AI13"/>
  <c r="AI15"/>
  <c r="AI16"/>
  <c r="AI17"/>
  <c r="AI18"/>
  <c r="AI19"/>
  <c r="AI20"/>
  <c r="AI21"/>
  <c r="AI22"/>
  <c r="AI23"/>
  <c r="AI24"/>
  <c r="AI25"/>
  <c r="AI26"/>
  <c r="AI27"/>
  <c r="AI28"/>
  <c r="AI29"/>
  <c r="AI31"/>
  <c r="AI32"/>
  <c r="AI33"/>
  <c r="AI7"/>
  <c r="AD8"/>
  <c r="AD9"/>
  <c r="AD10"/>
  <c r="AD11"/>
  <c r="AD12"/>
  <c r="AD13"/>
  <c r="AD15"/>
  <c r="AD16"/>
  <c r="AD17"/>
  <c r="AD18"/>
  <c r="AD19"/>
  <c r="AD20"/>
  <c r="AD21"/>
  <c r="AD22"/>
  <c r="AD23"/>
  <c r="AD24"/>
  <c r="AD25"/>
  <c r="AD26"/>
  <c r="AD27"/>
  <c r="AD28"/>
  <c r="AD29"/>
  <c r="AD31"/>
  <c r="AD32"/>
  <c r="AD33"/>
  <c r="AD7"/>
  <c r="AC8"/>
  <c r="AC9"/>
  <c r="AC10"/>
  <c r="AC11"/>
  <c r="AC12"/>
  <c r="AC13"/>
  <c r="AC15"/>
  <c r="AC16"/>
  <c r="AC17"/>
  <c r="AC18"/>
  <c r="AC19"/>
  <c r="AC20"/>
  <c r="AC21"/>
  <c r="AC22"/>
  <c r="AC23"/>
  <c r="AC24"/>
  <c r="AC25"/>
  <c r="AC26"/>
  <c r="AC27"/>
  <c r="AC28"/>
  <c r="AC29"/>
  <c r="AC31"/>
  <c r="AC32"/>
  <c r="AC33"/>
  <c r="AC7"/>
  <c r="F35" l="1"/>
  <c r="AD34"/>
  <c r="W35"/>
  <c r="G35"/>
  <c r="AC34"/>
  <c r="AI34"/>
  <c r="O35"/>
  <c r="S35"/>
  <c r="K35"/>
  <c r="AI30"/>
  <c r="AC30"/>
  <c r="E35"/>
  <c r="AH35"/>
  <c r="AD30"/>
  <c r="X35"/>
  <c r="AI35" l="1"/>
  <c r="AC35"/>
  <c r="AD35"/>
</calcChain>
</file>

<file path=xl/sharedStrings.xml><?xml version="1.0" encoding="utf-8"?>
<sst xmlns="http://schemas.openxmlformats.org/spreadsheetml/2006/main" count="145" uniqueCount="69">
  <si>
    <t/>
  </si>
  <si>
    <t xml:space="preserve">    Муниципальная программа "Содействие гражданам в приобретении (строительстве) жилья взамен сносимого ветхого, ставшего непригодным для проживания по критериям безопасности в результате ведения горных работ на ликвидированных угольных шахтах Партизанского городского округа"</t>
  </si>
  <si>
    <t>000</t>
  </si>
  <si>
    <t>0000</t>
  </si>
  <si>
    <t>0100000000</t>
  </si>
  <si>
    <t xml:space="preserve">    Муниципальная 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</si>
  <si>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>0200000000</t>
  </si>
  <si>
    <t xml:space="preserve">    Муниципальная программа "Формирование муниципального жилищного фонда Партизанского городского округа"</t>
  </si>
  <si>
    <t>0300000000</t>
  </si>
  <si>
    <t xml:space="preserve">    Муниципальная программа "Переселение граждан из аварийного жилищного фонда, проживающих на территории Партизанского городского округа"</t>
  </si>
  <si>
    <t>0400000000</t>
  </si>
  <si>
    <t xml:space="preserve">    Муниципальная программа "Организация обеспечения населения твердым топливом по предельным ценам на территории Партизанского городского округа"</t>
  </si>
  <si>
    <t>0500000000</t>
  </si>
  <si>
    <t xml:space="preserve">    Муниципальная программа "Развитие и повышение эффективности коммунальной инфраструктуры Партизанского городского округа"</t>
  </si>
  <si>
    <t>0600000000</t>
  </si>
  <si>
    <t xml:space="preserve">    Муниципальная программа "Укрепление общественного здоровья населения Партизанского городского округа"</t>
  </si>
  <si>
    <t>0700000000</t>
  </si>
  <si>
    <t xml:space="preserve">    Муниципальная программа "Поддержка социально ориентированных некоммерческих организаций Партизанского городского округа"</t>
  </si>
  <si>
    <t>1000000000</t>
  </si>
  <si>
    <t xml:space="preserve">    Муниципальная программа "Защита населения и территории Партизанского городского округа от чрезвычайных ситуаций"</t>
  </si>
  <si>
    <t>1100000000</t>
  </si>
  <si>
    <t xml:space="preserve">    Муниципальная программа "Обеспечение благоприятной окружающей среды и экологической безопасности на территории Партизанского городского округа"</t>
  </si>
  <si>
    <t>1200000000</t>
  </si>
  <si>
    <t xml:space="preserve">    Муниципальная программа "Профилактика терроризма и экстремизма на территории Партизанского городского округа"</t>
  </si>
  <si>
    <t>1300000000</t>
  </si>
  <si>
    <t xml:space="preserve">    Муниципальная программа "Культура Партизанского городского округа"</t>
  </si>
  <si>
    <t>1400000000</t>
  </si>
  <si>
    <t xml:space="preserve">    Муниципальная программа "Образование Партизанского городского округа"</t>
  </si>
  <si>
    <t>1500000000</t>
  </si>
  <si>
    <t xml:space="preserve">    Муниципальная программа "Дорожная деятельность и благоустройство Партизанского городского округа"</t>
  </si>
  <si>
    <t>1600000000</t>
  </si>
  <si>
    <t xml:space="preserve">    Муниципальная программа "Обеспечение жильем молодых семей Партизанского городского округа"</t>
  </si>
  <si>
    <t>1700000000</t>
  </si>
  <si>
    <t xml:space="preserve">    Муниципальная программа "Развитие информационно-коммуникационных технологий органов местного самоуправления Партизанского городского округа"</t>
  </si>
  <si>
    <t>1900000000</t>
  </si>
  <si>
    <t xml:space="preserve">    Муниципальная программа "Обеспечение градостроительной деятельности на территории Партизанского городского округа"</t>
  </si>
  <si>
    <t>2000000000</t>
  </si>
  <si>
    <t xml:space="preserve">    Муниципальная программа "Содействие развитию малого и среднего предпринимательства в Партизанском городском округе"</t>
  </si>
  <si>
    <t>2200000000</t>
  </si>
  <si>
    <t xml:space="preserve">    Муниципальная программа "Формирование современной городской среды Партизанского городского округа"</t>
  </si>
  <si>
    <t>2300000000</t>
  </si>
  <si>
    <t xml:space="preserve">    Муниципальная программа "Развитие физической культуры и спорта Партизанского городского округа"</t>
  </si>
  <si>
    <t>2400000000</t>
  </si>
  <si>
    <t xml:space="preserve">    Муниципальная программа "Управление муниципальным имуществом и земельными ресурсами Партизанского городского округа"</t>
  </si>
  <si>
    <t>2500000000</t>
  </si>
  <si>
    <t xml:space="preserve">    Муниципальная программа "Повышение эффективности деятельности органов местного самоуправления Партизанского городского округа"</t>
  </si>
  <si>
    <t>2600000000</t>
  </si>
  <si>
    <t xml:space="preserve">    Органы местного самоуправления Партизанского городского округа</t>
  </si>
  <si>
    <t>7000000000</t>
  </si>
  <si>
    <t xml:space="preserve">    Муниципальные учреждения</t>
  </si>
  <si>
    <t>7100000000</t>
  </si>
  <si>
    <t xml:space="preserve">    Прочие непрограммные расходы</t>
  </si>
  <si>
    <t>9900000000</t>
  </si>
  <si>
    <t>ВСЕГО РАСХОДОВ:</t>
  </si>
  <si>
    <t>Наименование муниципальных программ (непрограммных направлений деятельсности)</t>
  </si>
  <si>
    <t>Код целевой статьи</t>
  </si>
  <si>
    <t>Темп роста к соответствующему периоду прошлого года, %</t>
  </si>
  <si>
    <t>ВСЕГО МУНИЦИПАЛЬНЫЕ ПРОГРАММЫ</t>
  </si>
  <si>
    <t>ВСЕГО НЕПРОГРАММНЫЕ МЕРОПРИЯТИЯ</t>
  </si>
  <si>
    <t xml:space="preserve">Сведения об исполнении бюджета Партизанского городского округа  по расходам в разрезе муниципальных программ и непрограммных направлений деятельности за 1 полугодие 2024 года </t>
  </si>
  <si>
    <t>по состоянию на 01 октября 2024 года</t>
  </si>
  <si>
    <t xml:space="preserve">План по сводной бюджетной росписи, действующей на конец отчетного периода (по состоянию на 01.10.2024 г.), Источник: Форма по ОКУД 0503117, рублей </t>
  </si>
  <si>
    <t xml:space="preserve">Фактически исполнено за 9 месяцев 2024 г. (по состоянию на 01.10.2024 г.), рублей </t>
  </si>
  <si>
    <t>% исполнения годового плана за 9 месяцев 2024 года 
по Решению о бюджете (по состоянию на 01.10.2024), %</t>
  </si>
  <si>
    <t>% исполнения годового плана
по плану по сводной бюджетной росписи по состоянию на 01.10.2024, %</t>
  </si>
  <si>
    <t>Фактически исполнено за 9 месяцев 2023 года, тыс. руб.
(по состоянию на 01.10.2023), рублей</t>
  </si>
  <si>
    <t xml:space="preserve">Утверждено Решением Думы Партизанского городского округа от 08.12.2023 г. № 46-Р (в редакции Решения от 14.08.2024 г. № 136-Р), рублей </t>
  </si>
  <si>
    <t xml:space="preserve">    Муниципальная программа "Капитальный ремонт общего имущества многоквартирных домов на территории Партизанского городского округа" </t>
  </si>
  <si>
    <t>0900000000</t>
  </si>
</sst>
</file>

<file path=xl/styles.xml><?xml version="1.0" encoding="utf-8"?>
<styleSheet xmlns="http://schemas.openxmlformats.org/spreadsheetml/2006/main">
  <fonts count="15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rgb="FFCCFFFF"/>
        <bgColor auto="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4" fontId="12" fillId="5" borderId="2">
      <alignment horizontal="right" vertical="top" shrinkToFit="1"/>
    </xf>
    <xf numFmtId="4" fontId="12" fillId="5" borderId="2">
      <alignment horizontal="right" vertical="top" shrinkToFit="1"/>
    </xf>
    <xf numFmtId="4" fontId="12" fillId="5" borderId="2">
      <alignment horizontal="right" vertical="top" shrinkToFit="1"/>
    </xf>
    <xf numFmtId="4" fontId="12" fillId="5" borderId="2">
      <alignment horizontal="right" vertical="top" shrinkToFit="1"/>
    </xf>
    <xf numFmtId="4" fontId="12" fillId="5" borderId="2">
      <alignment horizontal="right" vertical="top" shrinkToFit="1"/>
    </xf>
  </cellStyleXfs>
  <cellXfs count="50">
    <xf numFmtId="0" fontId="0" fillId="0" borderId="0" xfId="0"/>
    <xf numFmtId="0" fontId="7" fillId="0" borderId="0" xfId="0" applyFont="1" applyProtection="1">
      <protection locked="0"/>
    </xf>
    <xf numFmtId="0" fontId="8" fillId="0" borderId="1" xfId="3" applyNumberFormat="1" applyFont="1" applyProtection="1"/>
    <xf numFmtId="0" fontId="8" fillId="0" borderId="1" xfId="15" applyNumberFormat="1" applyFont="1" applyProtection="1">
      <alignment horizontal="left" wrapText="1"/>
    </xf>
    <xf numFmtId="0" fontId="9" fillId="0" borderId="1" xfId="5" applyNumberFormat="1" applyFont="1" applyProtection="1">
      <alignment horizontal="center"/>
    </xf>
    <xf numFmtId="0" fontId="9" fillId="0" borderId="2" xfId="7" applyNumberFormat="1" applyFont="1" applyProtection="1">
      <alignment horizontal="center" vertical="center" wrapText="1"/>
    </xf>
    <xf numFmtId="0" fontId="10" fillId="0" borderId="0" xfId="0" applyFont="1" applyProtection="1">
      <protection locked="0"/>
    </xf>
    <xf numFmtId="0" fontId="9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9" fillId="0" borderId="2" xfId="10" applyNumberFormat="1" applyFont="1" applyFill="1" applyProtection="1">
      <alignment horizontal="right" vertical="top" shrinkToFi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11" fillId="0" borderId="2" xfId="10" applyNumberFormat="1" applyFont="1" applyFill="1" applyProtection="1">
      <alignment horizontal="right" vertical="top" shrinkToFit="1"/>
    </xf>
    <xf numFmtId="49" fontId="9" fillId="0" borderId="2" xfId="9" applyNumberFormat="1" applyFont="1" applyProtection="1">
      <alignment horizontal="center" vertical="top" shrinkToFit="1"/>
    </xf>
    <xf numFmtId="49" fontId="8" fillId="0" borderId="1" xfId="3" applyNumberFormat="1" applyFont="1" applyProtection="1"/>
    <xf numFmtId="49" fontId="7" fillId="0" borderId="0" xfId="0" applyNumberFormat="1" applyFont="1" applyProtection="1">
      <protection locked="0"/>
    </xf>
    <xf numFmtId="4" fontId="12" fillId="5" borderId="2" xfId="26" applyNumberFormat="1" applyProtection="1">
      <alignment horizontal="right" vertical="top" shrinkToFit="1"/>
    </xf>
    <xf numFmtId="4" fontId="12" fillId="5" borderId="2" xfId="27" applyNumberFormat="1" applyProtection="1">
      <alignment horizontal="right" vertical="top" shrinkToFit="1"/>
    </xf>
    <xf numFmtId="0" fontId="8" fillId="0" borderId="1" xfId="15" applyNumberFormat="1" applyFont="1" applyAlignment="1" applyProtection="1">
      <alignment wrapText="1"/>
    </xf>
    <xf numFmtId="0" fontId="8" fillId="0" borderId="1" xfId="15" applyFont="1" applyAlignment="1">
      <alignment wrapText="1"/>
    </xf>
    <xf numFmtId="0" fontId="9" fillId="0" borderId="5" xfId="5" applyNumberFormat="1" applyFont="1" applyBorder="1" applyAlignment="1" applyProtection="1"/>
    <xf numFmtId="0" fontId="9" fillId="0" borderId="5" xfId="5" applyFont="1" applyBorder="1" applyAlignment="1"/>
    <xf numFmtId="0" fontId="11" fillId="0" borderId="2" xfId="8" applyNumberFormat="1" applyFont="1" applyProtection="1">
      <alignment vertical="top" wrapText="1"/>
    </xf>
    <xf numFmtId="1" fontId="11" fillId="0" borderId="2" xfId="9" applyNumberFormat="1" applyFont="1" applyProtection="1">
      <alignment horizontal="center" vertical="top" shrinkToFit="1"/>
    </xf>
    <xf numFmtId="49" fontId="11" fillId="0" borderId="2" xfId="9" applyNumberFormat="1" applyFont="1" applyProtection="1">
      <alignment horizontal="center" vertical="top" shrinkToFit="1"/>
    </xf>
    <xf numFmtId="4" fontId="11" fillId="2" borderId="2" xfId="10" applyNumberFormat="1" applyFont="1" applyProtection="1">
      <alignment horizontal="right" vertical="top" shrinkToFit="1"/>
    </xf>
    <xf numFmtId="10" fontId="11" fillId="2" borderId="2" xfId="11" applyNumberFormat="1" applyFont="1" applyProtection="1">
      <alignment horizontal="right" vertical="top" shrinkToFit="1"/>
    </xf>
    <xf numFmtId="0" fontId="13" fillId="0" borderId="0" xfId="0" applyFont="1" applyProtection="1">
      <protection locked="0"/>
    </xf>
    <xf numFmtId="0" fontId="11" fillId="0" borderId="3" xfId="12" applyNumberFormat="1" applyFont="1" applyBorder="1" applyAlignment="1" applyProtection="1">
      <alignment horizontal="center"/>
    </xf>
    <xf numFmtId="0" fontId="11" fillId="0" borderId="4" xfId="12" applyNumberFormat="1" applyFont="1" applyBorder="1" applyAlignment="1" applyProtection="1">
      <alignment horizontal="center"/>
    </xf>
    <xf numFmtId="49" fontId="11" fillId="0" borderId="4" xfId="12" applyNumberFormat="1" applyFont="1" applyBorder="1" applyAlignment="1" applyProtection="1">
      <alignment horizontal="center"/>
    </xf>
    <xf numFmtId="4" fontId="11" fillId="0" borderId="2" xfId="13" applyNumberFormat="1" applyFont="1" applyFill="1" applyProtection="1">
      <alignment horizontal="right" vertical="top" shrinkToFit="1"/>
    </xf>
    <xf numFmtId="4" fontId="11" fillId="3" borderId="2" xfId="13" applyNumberFormat="1" applyFont="1" applyProtection="1">
      <alignment horizontal="right" vertical="top" shrinkToFit="1"/>
    </xf>
    <xf numFmtId="10" fontId="11" fillId="3" borderId="2" xfId="14" applyNumberFormat="1" applyFont="1" applyProtection="1">
      <alignment horizontal="right" vertical="top" shrinkToFit="1"/>
    </xf>
    <xf numFmtId="4" fontId="7" fillId="0" borderId="0" xfId="0" applyNumberFormat="1" applyFont="1" applyProtection="1">
      <protection locked="0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0" fontId="9" fillId="0" borderId="6" xfId="7" applyNumberFormat="1" applyFont="1" applyBorder="1" applyProtection="1">
      <alignment horizontal="center" vertical="center" wrapText="1"/>
    </xf>
    <xf numFmtId="0" fontId="9" fillId="0" borderId="7" xfId="7" applyNumberFormat="1" applyFont="1" applyBorder="1" applyProtection="1">
      <alignment horizontal="center" vertical="center" wrapText="1"/>
    </xf>
    <xf numFmtId="0" fontId="11" fillId="0" borderId="1" xfId="2" applyNumberFormat="1" applyFont="1" applyAlignment="1" applyProtection="1">
      <alignment horizontal="center" wrapText="1"/>
    </xf>
    <xf numFmtId="0" fontId="11" fillId="0" borderId="1" xfId="4" applyNumberFormat="1" applyFont="1" applyAlignment="1" applyProtection="1">
      <alignment horizontal="center" wrapText="1"/>
    </xf>
    <xf numFmtId="49" fontId="9" fillId="0" borderId="2" xfId="7" applyNumberFormat="1" applyFont="1" applyProtection="1">
      <alignment horizontal="center" vertical="center" wrapText="1"/>
    </xf>
    <xf numFmtId="49" fontId="9" fillId="0" borderId="2" xfId="7" applyNumberFormat="1" applyFont="1">
      <alignment horizontal="center" vertical="center" wrapText="1"/>
    </xf>
    <xf numFmtId="0" fontId="10" fillId="0" borderId="5" xfId="5" applyFont="1" applyBorder="1" applyAlignment="1"/>
    <xf numFmtId="0" fontId="10" fillId="0" borderId="2" xfId="7" applyNumberFormat="1" applyFont="1" applyProtection="1">
      <alignment horizontal="center" vertical="center" wrapText="1"/>
    </xf>
    <xf numFmtId="0" fontId="10" fillId="0" borderId="2" xfId="7" applyFont="1">
      <alignment horizontal="center" vertical="center" wrapText="1"/>
    </xf>
    <xf numFmtId="4" fontId="10" fillId="0" borderId="2" xfId="10" applyNumberFormat="1" applyFont="1" applyFill="1" applyProtection="1">
      <alignment horizontal="right" vertical="top" shrinkToFit="1"/>
    </xf>
    <xf numFmtId="4" fontId="13" fillId="0" borderId="2" xfId="10" applyNumberFormat="1" applyFont="1" applyFill="1" applyProtection="1">
      <alignment horizontal="right" vertical="top" shrinkToFit="1"/>
    </xf>
    <xf numFmtId="0" fontId="14" fillId="0" borderId="1" xfId="3" applyNumberFormat="1" applyFont="1" applyProtection="1"/>
    <xf numFmtId="0" fontId="14" fillId="0" borderId="1" xfId="15" applyNumberFormat="1" applyFont="1" applyProtection="1">
      <alignment horizontal="left" wrapText="1"/>
    </xf>
  </cellXfs>
  <cellStyles count="31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8 2" xfId="26"/>
    <cellStyle name="xl38 3" xfId="27"/>
    <cellStyle name="xl38 4" xfId="28"/>
    <cellStyle name="xl38 5" xfId="29"/>
    <cellStyle name="xl38 6" xfId="30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39"/>
  <sheetViews>
    <sheetView showGridLines="0" tabSelected="1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D7" sqref="AD7"/>
    </sheetView>
  </sheetViews>
  <sheetFormatPr defaultRowHeight="15"/>
  <cols>
    <col min="1" max="1" width="40" style="1" customWidth="1"/>
    <col min="2" max="3" width="9.140625" style="1" hidden="1"/>
    <col min="4" max="4" width="10.7109375" style="15" customWidth="1"/>
    <col min="5" max="6" width="28.5703125" style="1" customWidth="1"/>
    <col min="7" max="23" width="9.140625" style="1" hidden="1"/>
    <col min="24" max="24" width="24.42578125" style="1" customWidth="1"/>
    <col min="25" max="28" width="9.140625" style="1" hidden="1"/>
    <col min="29" max="30" width="25.42578125" style="1" customWidth="1"/>
    <col min="31" max="33" width="9.140625" style="1" hidden="1"/>
    <col min="34" max="35" width="25.42578125" style="1" customWidth="1"/>
    <col min="36" max="16384" width="9.140625" style="1"/>
  </cols>
  <sheetData>
    <row r="1" spans="1:35" ht="40.5" customHeight="1">
      <c r="A1" s="40" t="s">
        <v>59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</row>
    <row r="2" spans="1:35" ht="24" customHeight="1">
      <c r="A2" s="39" t="s">
        <v>60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</row>
    <row r="3" spans="1:35" ht="13.5" customHeight="1"/>
    <row r="4" spans="1:35" ht="15.75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4"/>
      <c r="AG4" s="4"/>
      <c r="AH4" s="43"/>
      <c r="AI4" s="2"/>
    </row>
    <row r="5" spans="1:35" s="6" customFormat="1" ht="38.25" customHeight="1">
      <c r="A5" s="35" t="s">
        <v>54</v>
      </c>
      <c r="B5" s="35" t="s">
        <v>0</v>
      </c>
      <c r="C5" s="35" t="s">
        <v>0</v>
      </c>
      <c r="D5" s="41" t="s">
        <v>55</v>
      </c>
      <c r="E5" s="35" t="s">
        <v>66</v>
      </c>
      <c r="F5" s="35" t="s">
        <v>61</v>
      </c>
      <c r="G5" s="37" t="s">
        <v>0</v>
      </c>
      <c r="H5" s="37" t="s">
        <v>0</v>
      </c>
      <c r="I5" s="37" t="s">
        <v>0</v>
      </c>
      <c r="J5" s="37" t="s">
        <v>0</v>
      </c>
      <c r="K5" s="37" t="s">
        <v>0</v>
      </c>
      <c r="L5" s="37" t="s">
        <v>0</v>
      </c>
      <c r="M5" s="37" t="s">
        <v>0</v>
      </c>
      <c r="N5" s="37" t="s">
        <v>0</v>
      </c>
      <c r="O5" s="37" t="s">
        <v>0</v>
      </c>
      <c r="P5" s="37" t="s">
        <v>0</v>
      </c>
      <c r="Q5" s="5" t="s">
        <v>0</v>
      </c>
      <c r="R5" s="37" t="s">
        <v>0</v>
      </c>
      <c r="S5" s="37" t="s">
        <v>0</v>
      </c>
      <c r="T5" s="37" t="s">
        <v>0</v>
      </c>
      <c r="U5" s="37" t="s">
        <v>0</v>
      </c>
      <c r="V5" s="37" t="s">
        <v>0</v>
      </c>
      <c r="W5" s="5" t="s">
        <v>0</v>
      </c>
      <c r="X5" s="35" t="s">
        <v>62</v>
      </c>
      <c r="Y5" s="35" t="s">
        <v>0</v>
      </c>
      <c r="Z5" s="35" t="s">
        <v>0</v>
      </c>
      <c r="AA5" s="5" t="s">
        <v>0</v>
      </c>
      <c r="AB5" s="35" t="s">
        <v>0</v>
      </c>
      <c r="AC5" s="35" t="s">
        <v>63</v>
      </c>
      <c r="AD5" s="35" t="s">
        <v>64</v>
      </c>
      <c r="AE5" s="35" t="s">
        <v>0</v>
      </c>
      <c r="AF5" s="35" t="s">
        <v>0</v>
      </c>
      <c r="AG5" s="35" t="s">
        <v>0</v>
      </c>
      <c r="AH5" s="44" t="s">
        <v>65</v>
      </c>
      <c r="AI5" s="35" t="s">
        <v>56</v>
      </c>
    </row>
    <row r="6" spans="1:35" s="6" customFormat="1" ht="72.75" customHeight="1">
      <c r="A6" s="36"/>
      <c r="B6" s="36"/>
      <c r="C6" s="36"/>
      <c r="D6" s="42"/>
      <c r="E6" s="36"/>
      <c r="F6" s="36"/>
      <c r="G6" s="38"/>
      <c r="H6" s="38"/>
      <c r="I6" s="38"/>
      <c r="J6" s="38"/>
      <c r="K6" s="38"/>
      <c r="L6" s="38"/>
      <c r="M6" s="38"/>
      <c r="N6" s="38"/>
      <c r="O6" s="38"/>
      <c r="P6" s="38"/>
      <c r="Q6" s="5"/>
      <c r="R6" s="38"/>
      <c r="S6" s="38"/>
      <c r="T6" s="38"/>
      <c r="U6" s="38"/>
      <c r="V6" s="38"/>
      <c r="W6" s="5"/>
      <c r="X6" s="36"/>
      <c r="Y6" s="36"/>
      <c r="Z6" s="36"/>
      <c r="AA6" s="5"/>
      <c r="AB6" s="36"/>
      <c r="AC6" s="36"/>
      <c r="AD6" s="36"/>
      <c r="AE6" s="36"/>
      <c r="AF6" s="36"/>
      <c r="AG6" s="36"/>
      <c r="AH6" s="45"/>
      <c r="AI6" s="36"/>
    </row>
    <row r="7" spans="1:35" s="6" customFormat="1" ht="141.75">
      <c r="A7" s="7" t="s">
        <v>1</v>
      </c>
      <c r="B7" s="8" t="s">
        <v>2</v>
      </c>
      <c r="C7" s="8" t="s">
        <v>3</v>
      </c>
      <c r="D7" s="13" t="s">
        <v>4</v>
      </c>
      <c r="E7" s="9">
        <v>84650111.109999999</v>
      </c>
      <c r="F7" s="9">
        <v>84650111.109999999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9">
        <v>66122852.270000003</v>
      </c>
      <c r="Y7" s="9">
        <v>0</v>
      </c>
      <c r="Z7" s="9">
        <v>0</v>
      </c>
      <c r="AA7" s="9">
        <v>0</v>
      </c>
      <c r="AB7" s="9">
        <v>0</v>
      </c>
      <c r="AC7" s="9">
        <f t="shared" ref="AC7:AC14" si="0">X7/E7*100</f>
        <v>78.11313110277618</v>
      </c>
      <c r="AD7" s="9">
        <f>X7/F7*100</f>
        <v>78.11313110277618</v>
      </c>
      <c r="AE7" s="10">
        <v>0</v>
      </c>
      <c r="AF7" s="11">
        <v>0</v>
      </c>
      <c r="AG7" s="10">
        <v>0</v>
      </c>
      <c r="AH7" s="46">
        <v>327678068.17000002</v>
      </c>
      <c r="AI7" s="9">
        <f>IF(AH7=0,"--",X7/AH7*100)</f>
        <v>20.179212066062153</v>
      </c>
    </row>
    <row r="8" spans="1:35" s="6" customFormat="1" ht="94.5">
      <c r="A8" s="7" t="s">
        <v>5</v>
      </c>
      <c r="B8" s="8" t="s">
        <v>2</v>
      </c>
      <c r="C8" s="8" t="s">
        <v>3</v>
      </c>
      <c r="D8" s="13" t="s">
        <v>6</v>
      </c>
      <c r="E8" s="9">
        <v>31540248.75</v>
      </c>
      <c r="F8" s="9">
        <v>31540248.75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9">
        <v>27038336.109999999</v>
      </c>
      <c r="Y8" s="9">
        <v>0</v>
      </c>
      <c r="Z8" s="9">
        <v>0</v>
      </c>
      <c r="AA8" s="9">
        <v>2288281.59</v>
      </c>
      <c r="AB8" s="9">
        <v>-2288281.59</v>
      </c>
      <c r="AC8" s="9">
        <f t="shared" si="0"/>
        <v>85.726451697689924</v>
      </c>
      <c r="AD8" s="9">
        <f t="shared" ref="AD8:AD35" si="1">X8/F8*100</f>
        <v>85.726451697689924</v>
      </c>
      <c r="AE8" s="10">
        <v>0</v>
      </c>
      <c r="AF8" s="11">
        <v>0</v>
      </c>
      <c r="AG8" s="10">
        <v>0</v>
      </c>
      <c r="AH8" s="46">
        <v>35789927.869999997</v>
      </c>
      <c r="AI8" s="9">
        <f t="shared" ref="AI8:AI35" si="2">IF(AH8=0,"--",X8/AH8*100)</f>
        <v>75.54733333973607</v>
      </c>
    </row>
    <row r="9" spans="1:35" s="6" customFormat="1" ht="63">
      <c r="A9" s="7" t="s">
        <v>7</v>
      </c>
      <c r="B9" s="8" t="s">
        <v>2</v>
      </c>
      <c r="C9" s="8" t="s">
        <v>3</v>
      </c>
      <c r="D9" s="13" t="s">
        <v>8</v>
      </c>
      <c r="E9" s="9">
        <v>21325677.690000001</v>
      </c>
      <c r="F9" s="9">
        <v>21325677.690000001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9">
        <v>4468753.63</v>
      </c>
      <c r="Y9" s="9">
        <v>0</v>
      </c>
      <c r="Z9" s="9">
        <v>0</v>
      </c>
      <c r="AA9" s="9">
        <v>133467</v>
      </c>
      <c r="AB9" s="9">
        <v>-133467</v>
      </c>
      <c r="AC9" s="9">
        <f t="shared" si="0"/>
        <v>20.954802445014352</v>
      </c>
      <c r="AD9" s="9">
        <f t="shared" si="1"/>
        <v>20.954802445014352</v>
      </c>
      <c r="AE9" s="10">
        <v>0</v>
      </c>
      <c r="AF9" s="11">
        <v>0</v>
      </c>
      <c r="AG9" s="10">
        <v>0</v>
      </c>
      <c r="AH9" s="46">
        <v>5291324.12</v>
      </c>
      <c r="AI9" s="9">
        <f t="shared" si="2"/>
        <v>84.454354499077638</v>
      </c>
    </row>
    <row r="10" spans="1:35" s="6" customFormat="1" ht="78.75">
      <c r="A10" s="7" t="s">
        <v>9</v>
      </c>
      <c r="B10" s="8" t="s">
        <v>2</v>
      </c>
      <c r="C10" s="8" t="s">
        <v>3</v>
      </c>
      <c r="D10" s="13" t="s">
        <v>10</v>
      </c>
      <c r="E10" s="9">
        <v>3036500</v>
      </c>
      <c r="F10" s="9">
        <v>3036500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9">
        <v>2668500</v>
      </c>
      <c r="Y10" s="9">
        <v>0</v>
      </c>
      <c r="Z10" s="9">
        <v>0</v>
      </c>
      <c r="AA10" s="9">
        <v>0</v>
      </c>
      <c r="AB10" s="9">
        <v>0</v>
      </c>
      <c r="AC10" s="9">
        <f t="shared" si="0"/>
        <v>87.880783797134853</v>
      </c>
      <c r="AD10" s="9">
        <f t="shared" si="1"/>
        <v>87.880783797134853</v>
      </c>
      <c r="AE10" s="10">
        <v>0</v>
      </c>
      <c r="AF10" s="11">
        <v>0</v>
      </c>
      <c r="AG10" s="10">
        <v>0</v>
      </c>
      <c r="AH10" s="46">
        <v>3877318.74</v>
      </c>
      <c r="AI10" s="9">
        <f t="shared" si="2"/>
        <v>68.823333312029945</v>
      </c>
    </row>
    <row r="11" spans="1:35" s="6" customFormat="1" ht="78.75">
      <c r="A11" s="7" t="s">
        <v>11</v>
      </c>
      <c r="B11" s="8" t="s">
        <v>2</v>
      </c>
      <c r="C11" s="8" t="s">
        <v>3</v>
      </c>
      <c r="D11" s="13" t="s">
        <v>12</v>
      </c>
      <c r="E11" s="9">
        <v>714793.69</v>
      </c>
      <c r="F11" s="9">
        <v>714793.69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9">
        <v>625454.16</v>
      </c>
      <c r="Y11" s="9">
        <v>0</v>
      </c>
      <c r="Z11" s="9">
        <v>0</v>
      </c>
      <c r="AA11" s="9">
        <v>0</v>
      </c>
      <c r="AB11" s="9">
        <v>0</v>
      </c>
      <c r="AC11" s="9">
        <f t="shared" si="0"/>
        <v>87.501354411788398</v>
      </c>
      <c r="AD11" s="9">
        <f t="shared" si="1"/>
        <v>87.501354411788398</v>
      </c>
      <c r="AE11" s="10">
        <v>0</v>
      </c>
      <c r="AF11" s="11">
        <v>0</v>
      </c>
      <c r="AG11" s="10">
        <v>0</v>
      </c>
      <c r="AH11" s="46">
        <v>647698.28</v>
      </c>
      <c r="AI11" s="9">
        <f t="shared" si="2"/>
        <v>96.56566634699108</v>
      </c>
    </row>
    <row r="12" spans="1:35" s="6" customFormat="1" ht="78.75">
      <c r="A12" s="7" t="s">
        <v>13</v>
      </c>
      <c r="B12" s="8" t="s">
        <v>2</v>
      </c>
      <c r="C12" s="8" t="s">
        <v>3</v>
      </c>
      <c r="D12" s="13" t="s">
        <v>14</v>
      </c>
      <c r="E12" s="9">
        <v>36407000</v>
      </c>
      <c r="F12" s="9">
        <v>36407000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9">
        <v>1223928.8600000001</v>
      </c>
      <c r="Y12" s="9">
        <v>0</v>
      </c>
      <c r="Z12" s="9">
        <v>0</v>
      </c>
      <c r="AA12" s="9">
        <v>1223928.8600000001</v>
      </c>
      <c r="AB12" s="9">
        <v>-1223928.8600000001</v>
      </c>
      <c r="AC12" s="9">
        <f t="shared" si="0"/>
        <v>3.3617954239569316</v>
      </c>
      <c r="AD12" s="9">
        <f t="shared" si="1"/>
        <v>3.3617954239569316</v>
      </c>
      <c r="AE12" s="10">
        <v>0</v>
      </c>
      <c r="AF12" s="11">
        <v>0</v>
      </c>
      <c r="AG12" s="10">
        <v>0</v>
      </c>
      <c r="AH12" s="46">
        <v>42626108.109999999</v>
      </c>
      <c r="AI12" s="9">
        <f t="shared" si="2"/>
        <v>2.8713127101389508</v>
      </c>
    </row>
    <row r="13" spans="1:35" s="6" customFormat="1" ht="63">
      <c r="A13" s="7" t="s">
        <v>15</v>
      </c>
      <c r="B13" s="8" t="s">
        <v>2</v>
      </c>
      <c r="C13" s="8" t="s">
        <v>3</v>
      </c>
      <c r="D13" s="13" t="s">
        <v>16</v>
      </c>
      <c r="E13" s="9">
        <v>33000</v>
      </c>
      <c r="F13" s="9">
        <v>33000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9">
        <v>20660</v>
      </c>
      <c r="Y13" s="9">
        <v>0</v>
      </c>
      <c r="Z13" s="9">
        <v>0</v>
      </c>
      <c r="AA13" s="9">
        <v>0</v>
      </c>
      <c r="AB13" s="9">
        <v>0</v>
      </c>
      <c r="AC13" s="9">
        <f t="shared" si="0"/>
        <v>62.606060606060609</v>
      </c>
      <c r="AD13" s="9">
        <f t="shared" si="1"/>
        <v>62.606060606060609</v>
      </c>
      <c r="AE13" s="10">
        <v>0</v>
      </c>
      <c r="AF13" s="11">
        <v>0</v>
      </c>
      <c r="AG13" s="10">
        <v>0</v>
      </c>
      <c r="AH13" s="46">
        <v>13800</v>
      </c>
      <c r="AI13" s="9">
        <f t="shared" si="2"/>
        <v>149.71014492753622</v>
      </c>
    </row>
    <row r="14" spans="1:35" s="6" customFormat="1" ht="78.75" hidden="1">
      <c r="A14" s="7" t="s">
        <v>67</v>
      </c>
      <c r="B14" s="8"/>
      <c r="C14" s="8"/>
      <c r="D14" s="13" t="s">
        <v>68</v>
      </c>
      <c r="E14" s="9">
        <v>0</v>
      </c>
      <c r="F14" s="9"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9">
        <v>0</v>
      </c>
      <c r="Y14" s="9"/>
      <c r="Z14" s="9"/>
      <c r="AA14" s="9"/>
      <c r="AB14" s="9"/>
      <c r="AC14" s="9" t="str">
        <f>IF(E14=0,"--",X14/E14*100)</f>
        <v>--</v>
      </c>
      <c r="AD14" s="9" t="str">
        <f>IF(F14=0,"--",X14/F14*100)</f>
        <v>--</v>
      </c>
      <c r="AE14" s="10"/>
      <c r="AF14" s="11"/>
      <c r="AG14" s="10"/>
      <c r="AH14" s="46">
        <v>0</v>
      </c>
      <c r="AI14" s="9" t="str">
        <f t="shared" si="2"/>
        <v>--</v>
      </c>
    </row>
    <row r="15" spans="1:35" s="6" customFormat="1" ht="78.75">
      <c r="A15" s="7" t="s">
        <v>17</v>
      </c>
      <c r="B15" s="8" t="s">
        <v>2</v>
      </c>
      <c r="C15" s="8" t="s">
        <v>3</v>
      </c>
      <c r="D15" s="13" t="s">
        <v>18</v>
      </c>
      <c r="E15" s="9">
        <v>1012951.2</v>
      </c>
      <c r="F15" s="9">
        <v>1012951.2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9">
        <v>1012951.2</v>
      </c>
      <c r="Y15" s="9">
        <v>0</v>
      </c>
      <c r="Z15" s="9">
        <v>0</v>
      </c>
      <c r="AA15" s="9">
        <v>0</v>
      </c>
      <c r="AB15" s="9">
        <v>0</v>
      </c>
      <c r="AC15" s="9">
        <f t="shared" ref="AC15:AC35" si="3">X15/E15*100</f>
        <v>100</v>
      </c>
      <c r="AD15" s="9">
        <f t="shared" si="1"/>
        <v>100</v>
      </c>
      <c r="AE15" s="10">
        <v>0</v>
      </c>
      <c r="AF15" s="11">
        <v>0</v>
      </c>
      <c r="AG15" s="10">
        <v>0</v>
      </c>
      <c r="AH15" s="46">
        <v>0</v>
      </c>
      <c r="AI15" s="9" t="str">
        <f t="shared" si="2"/>
        <v>--</v>
      </c>
    </row>
    <row r="16" spans="1:35" s="6" customFormat="1" ht="63">
      <c r="A16" s="7" t="s">
        <v>19</v>
      </c>
      <c r="B16" s="8" t="s">
        <v>2</v>
      </c>
      <c r="C16" s="8" t="s">
        <v>3</v>
      </c>
      <c r="D16" s="13" t="s">
        <v>20</v>
      </c>
      <c r="E16" s="9">
        <v>34724726.079999998</v>
      </c>
      <c r="F16" s="9">
        <v>34724726.079999998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9">
        <v>15388572.82</v>
      </c>
      <c r="Y16" s="9">
        <v>0</v>
      </c>
      <c r="Z16" s="9">
        <v>0</v>
      </c>
      <c r="AA16" s="9">
        <v>5462017.4400000004</v>
      </c>
      <c r="AB16" s="9">
        <v>-5462017.4400000004</v>
      </c>
      <c r="AC16" s="9">
        <f t="shared" si="3"/>
        <v>44.315894053555056</v>
      </c>
      <c r="AD16" s="9">
        <f t="shared" si="1"/>
        <v>44.315894053555056</v>
      </c>
      <c r="AE16" s="10">
        <v>0</v>
      </c>
      <c r="AF16" s="11">
        <v>0</v>
      </c>
      <c r="AG16" s="10">
        <v>0</v>
      </c>
      <c r="AH16" s="46">
        <v>29655838.18</v>
      </c>
      <c r="AI16" s="9">
        <f t="shared" si="2"/>
        <v>51.890534088421433</v>
      </c>
    </row>
    <row r="17" spans="1:35" s="6" customFormat="1" ht="78.75">
      <c r="A17" s="7" t="s">
        <v>21</v>
      </c>
      <c r="B17" s="8" t="s">
        <v>2</v>
      </c>
      <c r="C17" s="8" t="s">
        <v>3</v>
      </c>
      <c r="D17" s="13" t="s">
        <v>22</v>
      </c>
      <c r="E17" s="9">
        <v>8330000</v>
      </c>
      <c r="F17" s="9">
        <v>8330000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9">
        <v>5566666.6399999997</v>
      </c>
      <c r="Y17" s="9">
        <v>0</v>
      </c>
      <c r="Z17" s="9">
        <v>0</v>
      </c>
      <c r="AA17" s="9">
        <v>1366666.66</v>
      </c>
      <c r="AB17" s="9">
        <v>-1366666.66</v>
      </c>
      <c r="AC17" s="9">
        <f t="shared" si="3"/>
        <v>66.826730372148859</v>
      </c>
      <c r="AD17" s="9">
        <f t="shared" si="1"/>
        <v>66.826730372148859</v>
      </c>
      <c r="AE17" s="10">
        <v>0</v>
      </c>
      <c r="AF17" s="11">
        <v>0</v>
      </c>
      <c r="AG17" s="10">
        <v>0</v>
      </c>
      <c r="AH17" s="46">
        <v>5516666.6500000004</v>
      </c>
      <c r="AI17" s="9">
        <f t="shared" si="2"/>
        <v>100.90634423234543</v>
      </c>
    </row>
    <row r="18" spans="1:35" s="6" customFormat="1" ht="63">
      <c r="A18" s="7" t="s">
        <v>23</v>
      </c>
      <c r="B18" s="8" t="s">
        <v>2</v>
      </c>
      <c r="C18" s="8" t="s">
        <v>3</v>
      </c>
      <c r="D18" s="13" t="s">
        <v>24</v>
      </c>
      <c r="E18" s="9">
        <v>4031020</v>
      </c>
      <c r="F18" s="9">
        <v>4031020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9">
        <v>916300</v>
      </c>
      <c r="Y18" s="9">
        <v>0</v>
      </c>
      <c r="Z18" s="9">
        <v>0</v>
      </c>
      <c r="AA18" s="9">
        <v>56500</v>
      </c>
      <c r="AB18" s="9">
        <v>-56500</v>
      </c>
      <c r="AC18" s="9">
        <f t="shared" si="3"/>
        <v>22.731219393602611</v>
      </c>
      <c r="AD18" s="9">
        <f t="shared" si="1"/>
        <v>22.731219393602611</v>
      </c>
      <c r="AE18" s="10">
        <v>0</v>
      </c>
      <c r="AF18" s="11">
        <v>0</v>
      </c>
      <c r="AG18" s="10">
        <v>0</v>
      </c>
      <c r="AH18" s="46">
        <v>4273901.12</v>
      </c>
      <c r="AI18" s="9">
        <f t="shared" si="2"/>
        <v>21.439429090020688</v>
      </c>
    </row>
    <row r="19" spans="1:35" s="6" customFormat="1" ht="47.25">
      <c r="A19" s="7" t="s">
        <v>25</v>
      </c>
      <c r="B19" s="8" t="s">
        <v>2</v>
      </c>
      <c r="C19" s="8" t="s">
        <v>3</v>
      </c>
      <c r="D19" s="13" t="s">
        <v>26</v>
      </c>
      <c r="E19" s="9">
        <v>141558921.27000001</v>
      </c>
      <c r="F19" s="9">
        <v>141558921.27000001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9">
        <v>98917929.150000006</v>
      </c>
      <c r="Y19" s="9">
        <v>0</v>
      </c>
      <c r="Z19" s="9">
        <v>0</v>
      </c>
      <c r="AA19" s="9">
        <v>33092996.039999999</v>
      </c>
      <c r="AB19" s="9">
        <v>-33092996.039999999</v>
      </c>
      <c r="AC19" s="9">
        <f t="shared" si="3"/>
        <v>69.877566360745689</v>
      </c>
      <c r="AD19" s="9">
        <f t="shared" si="1"/>
        <v>69.877566360745689</v>
      </c>
      <c r="AE19" s="10">
        <v>0</v>
      </c>
      <c r="AF19" s="11">
        <v>0</v>
      </c>
      <c r="AG19" s="10">
        <v>0</v>
      </c>
      <c r="AH19" s="46">
        <v>136058952.86000001</v>
      </c>
      <c r="AI19" s="9">
        <f t="shared" si="2"/>
        <v>72.702256684117771</v>
      </c>
    </row>
    <row r="20" spans="1:35" s="6" customFormat="1" ht="47.25">
      <c r="A20" s="7" t="s">
        <v>27</v>
      </c>
      <c r="B20" s="8" t="s">
        <v>2</v>
      </c>
      <c r="C20" s="8" t="s">
        <v>3</v>
      </c>
      <c r="D20" s="13" t="s">
        <v>28</v>
      </c>
      <c r="E20" s="9">
        <v>973235644.88</v>
      </c>
      <c r="F20" s="9">
        <v>973235644.88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9">
        <v>725840129.96000004</v>
      </c>
      <c r="Y20" s="9">
        <v>0</v>
      </c>
      <c r="Z20" s="9">
        <v>0</v>
      </c>
      <c r="AA20" s="9">
        <v>230898350.31999999</v>
      </c>
      <c r="AB20" s="9">
        <v>-230898350.31999999</v>
      </c>
      <c r="AC20" s="9">
        <f t="shared" si="3"/>
        <v>74.580101312410946</v>
      </c>
      <c r="AD20" s="9">
        <f t="shared" si="1"/>
        <v>74.580101312410946</v>
      </c>
      <c r="AE20" s="10">
        <v>0</v>
      </c>
      <c r="AF20" s="11">
        <v>0</v>
      </c>
      <c r="AG20" s="10">
        <v>0</v>
      </c>
      <c r="AH20" s="46">
        <v>609618362.75</v>
      </c>
      <c r="AI20" s="9">
        <f t="shared" si="2"/>
        <v>119.06467624855024</v>
      </c>
    </row>
    <row r="21" spans="1:35" s="6" customFormat="1" ht="63">
      <c r="A21" s="7" t="s">
        <v>29</v>
      </c>
      <c r="B21" s="8" t="s">
        <v>2</v>
      </c>
      <c r="C21" s="8" t="s">
        <v>3</v>
      </c>
      <c r="D21" s="13" t="s">
        <v>30</v>
      </c>
      <c r="E21" s="9">
        <v>79163697.040000007</v>
      </c>
      <c r="F21" s="9">
        <v>79163697.040000007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9">
        <v>65060534.93</v>
      </c>
      <c r="Y21" s="9">
        <v>0</v>
      </c>
      <c r="Z21" s="9">
        <v>0</v>
      </c>
      <c r="AA21" s="9">
        <v>11444479.92</v>
      </c>
      <c r="AB21" s="9">
        <v>-11444479.92</v>
      </c>
      <c r="AC21" s="9">
        <f t="shared" si="3"/>
        <v>82.184811173139209</v>
      </c>
      <c r="AD21" s="9">
        <f t="shared" si="1"/>
        <v>82.184811173139209</v>
      </c>
      <c r="AE21" s="10">
        <v>0</v>
      </c>
      <c r="AF21" s="11">
        <v>0</v>
      </c>
      <c r="AG21" s="10">
        <v>0</v>
      </c>
      <c r="AH21" s="46">
        <v>112187900.3</v>
      </c>
      <c r="AI21" s="9">
        <f t="shared" si="2"/>
        <v>57.992470450041935</v>
      </c>
    </row>
    <row r="22" spans="1:35" s="6" customFormat="1" ht="47.25">
      <c r="A22" s="7" t="s">
        <v>31</v>
      </c>
      <c r="B22" s="8" t="s">
        <v>2</v>
      </c>
      <c r="C22" s="8" t="s">
        <v>3</v>
      </c>
      <c r="D22" s="13" t="s">
        <v>32</v>
      </c>
      <c r="E22" s="9">
        <v>2760408</v>
      </c>
      <c r="F22" s="9">
        <v>2760408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9">
        <v>2760408</v>
      </c>
      <c r="Y22" s="9">
        <v>0</v>
      </c>
      <c r="Z22" s="9">
        <v>0</v>
      </c>
      <c r="AA22" s="9">
        <v>1035153</v>
      </c>
      <c r="AB22" s="9">
        <v>-1035153</v>
      </c>
      <c r="AC22" s="9">
        <f t="shared" si="3"/>
        <v>100</v>
      </c>
      <c r="AD22" s="9">
        <f t="shared" si="1"/>
        <v>100</v>
      </c>
      <c r="AE22" s="10">
        <v>0</v>
      </c>
      <c r="AF22" s="11">
        <v>0</v>
      </c>
      <c r="AG22" s="10">
        <v>0</v>
      </c>
      <c r="AH22" s="46">
        <v>2087032.5</v>
      </c>
      <c r="AI22" s="9">
        <f t="shared" si="2"/>
        <v>132.26473473700096</v>
      </c>
    </row>
    <row r="23" spans="1:35" s="6" customFormat="1" ht="78.75">
      <c r="A23" s="7" t="s">
        <v>33</v>
      </c>
      <c r="B23" s="8" t="s">
        <v>2</v>
      </c>
      <c r="C23" s="8" t="s">
        <v>3</v>
      </c>
      <c r="D23" s="13" t="s">
        <v>34</v>
      </c>
      <c r="E23" s="9">
        <v>5000000</v>
      </c>
      <c r="F23" s="9">
        <v>5000000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9">
        <v>4859083.16</v>
      </c>
      <c r="Y23" s="9">
        <v>0</v>
      </c>
      <c r="Z23" s="9">
        <v>0</v>
      </c>
      <c r="AA23" s="9">
        <v>348250</v>
      </c>
      <c r="AB23" s="9">
        <v>-348250</v>
      </c>
      <c r="AC23" s="9">
        <f t="shared" si="3"/>
        <v>97.181663200000003</v>
      </c>
      <c r="AD23" s="9">
        <f t="shared" si="1"/>
        <v>97.181663200000003</v>
      </c>
      <c r="AE23" s="10">
        <v>0</v>
      </c>
      <c r="AF23" s="11">
        <v>0</v>
      </c>
      <c r="AG23" s="10">
        <v>0</v>
      </c>
      <c r="AH23" s="46">
        <v>3495819.95</v>
      </c>
      <c r="AI23" s="9">
        <f t="shared" si="2"/>
        <v>138.99695148773324</v>
      </c>
    </row>
    <row r="24" spans="1:35" s="6" customFormat="1" ht="63">
      <c r="A24" s="7" t="s">
        <v>35</v>
      </c>
      <c r="B24" s="8" t="s">
        <v>2</v>
      </c>
      <c r="C24" s="8" t="s">
        <v>3</v>
      </c>
      <c r="D24" s="13" t="s">
        <v>36</v>
      </c>
      <c r="E24" s="9">
        <v>4596946.2699999996</v>
      </c>
      <c r="F24" s="9">
        <v>4596946.2699999996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9">
        <v>196746.64</v>
      </c>
      <c r="Y24" s="9">
        <v>0</v>
      </c>
      <c r="Z24" s="9">
        <v>0</v>
      </c>
      <c r="AA24" s="9">
        <v>0</v>
      </c>
      <c r="AB24" s="9">
        <v>0</v>
      </c>
      <c r="AC24" s="9">
        <f t="shared" si="3"/>
        <v>4.2799421277551719</v>
      </c>
      <c r="AD24" s="9">
        <f t="shared" si="1"/>
        <v>4.2799421277551719</v>
      </c>
      <c r="AE24" s="10">
        <v>0</v>
      </c>
      <c r="AF24" s="11">
        <v>0</v>
      </c>
      <c r="AG24" s="10">
        <v>0</v>
      </c>
      <c r="AH24" s="46">
        <v>0</v>
      </c>
      <c r="AI24" s="9" t="str">
        <f t="shared" si="2"/>
        <v>--</v>
      </c>
    </row>
    <row r="25" spans="1:35" s="6" customFormat="1" ht="63">
      <c r="A25" s="7" t="s">
        <v>37</v>
      </c>
      <c r="B25" s="8" t="s">
        <v>2</v>
      </c>
      <c r="C25" s="8" t="s">
        <v>3</v>
      </c>
      <c r="D25" s="13" t="s">
        <v>38</v>
      </c>
      <c r="E25" s="9">
        <v>500000</v>
      </c>
      <c r="F25" s="9">
        <v>500000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9">
        <v>282351.03999999998</v>
      </c>
      <c r="Y25" s="9">
        <v>0</v>
      </c>
      <c r="Z25" s="9">
        <v>0</v>
      </c>
      <c r="AA25" s="9">
        <v>0</v>
      </c>
      <c r="AB25" s="9">
        <v>0</v>
      </c>
      <c r="AC25" s="9">
        <f t="shared" si="3"/>
        <v>56.470208</v>
      </c>
      <c r="AD25" s="9">
        <f t="shared" si="1"/>
        <v>56.470208</v>
      </c>
      <c r="AE25" s="10">
        <v>0</v>
      </c>
      <c r="AF25" s="11">
        <v>0</v>
      </c>
      <c r="AG25" s="10">
        <v>0</v>
      </c>
      <c r="AH25" s="46">
        <v>140000</v>
      </c>
      <c r="AI25" s="9">
        <f t="shared" si="2"/>
        <v>201.67931428571427</v>
      </c>
    </row>
    <row r="26" spans="1:35" s="6" customFormat="1" ht="63">
      <c r="A26" s="7" t="s">
        <v>39</v>
      </c>
      <c r="B26" s="8" t="s">
        <v>2</v>
      </c>
      <c r="C26" s="8" t="s">
        <v>3</v>
      </c>
      <c r="D26" s="13" t="s">
        <v>40</v>
      </c>
      <c r="E26" s="9">
        <v>39908834.939999998</v>
      </c>
      <c r="F26" s="9">
        <v>39908834.939999998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9">
        <v>38192721.689999998</v>
      </c>
      <c r="Y26" s="9">
        <v>0</v>
      </c>
      <c r="Z26" s="9">
        <v>0</v>
      </c>
      <c r="AA26" s="9">
        <v>0</v>
      </c>
      <c r="AB26" s="9">
        <v>0</v>
      </c>
      <c r="AC26" s="9">
        <f t="shared" si="3"/>
        <v>95.699916440607566</v>
      </c>
      <c r="AD26" s="9">
        <f t="shared" si="1"/>
        <v>95.699916440607566</v>
      </c>
      <c r="AE26" s="10">
        <v>0</v>
      </c>
      <c r="AF26" s="11">
        <v>0</v>
      </c>
      <c r="AG26" s="10">
        <v>0</v>
      </c>
      <c r="AH26" s="46">
        <v>25609717.359999999</v>
      </c>
      <c r="AI26" s="9">
        <f t="shared" si="2"/>
        <v>149.13371027535621</v>
      </c>
    </row>
    <row r="27" spans="1:35" s="6" customFormat="1" ht="63">
      <c r="A27" s="7" t="s">
        <v>41</v>
      </c>
      <c r="B27" s="8" t="s">
        <v>2</v>
      </c>
      <c r="C27" s="8" t="s">
        <v>3</v>
      </c>
      <c r="D27" s="13" t="s">
        <v>42</v>
      </c>
      <c r="E27" s="9">
        <v>25314719.02</v>
      </c>
      <c r="F27" s="9">
        <v>25314719.02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9">
        <v>18486039.370000001</v>
      </c>
      <c r="Y27" s="9">
        <v>0</v>
      </c>
      <c r="Z27" s="9">
        <v>0</v>
      </c>
      <c r="AA27" s="9">
        <v>5421685.7699999996</v>
      </c>
      <c r="AB27" s="9">
        <v>-5421685.7699999996</v>
      </c>
      <c r="AC27" s="9">
        <f t="shared" si="3"/>
        <v>73.024864923031657</v>
      </c>
      <c r="AD27" s="9">
        <f t="shared" si="1"/>
        <v>73.024864923031657</v>
      </c>
      <c r="AE27" s="10">
        <v>0</v>
      </c>
      <c r="AF27" s="11">
        <v>0</v>
      </c>
      <c r="AG27" s="10">
        <v>0</v>
      </c>
      <c r="AH27" s="46">
        <v>11974992.27</v>
      </c>
      <c r="AI27" s="9">
        <f t="shared" si="2"/>
        <v>154.37203593284659</v>
      </c>
    </row>
    <row r="28" spans="1:35" s="6" customFormat="1" ht="63">
      <c r="A28" s="7" t="s">
        <v>43</v>
      </c>
      <c r="B28" s="8" t="s">
        <v>2</v>
      </c>
      <c r="C28" s="8" t="s">
        <v>3</v>
      </c>
      <c r="D28" s="13" t="s">
        <v>44</v>
      </c>
      <c r="E28" s="9">
        <v>7044350</v>
      </c>
      <c r="F28" s="9">
        <v>7044350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9">
        <v>4615423.3600000003</v>
      </c>
      <c r="Y28" s="9">
        <v>0</v>
      </c>
      <c r="Z28" s="9">
        <v>0</v>
      </c>
      <c r="AA28" s="9">
        <v>1997533.68</v>
      </c>
      <c r="AB28" s="9">
        <v>-1997533.68</v>
      </c>
      <c r="AC28" s="9">
        <f t="shared" si="3"/>
        <v>65.519506554898612</v>
      </c>
      <c r="AD28" s="9">
        <f t="shared" si="1"/>
        <v>65.519506554898612</v>
      </c>
      <c r="AE28" s="10">
        <v>0</v>
      </c>
      <c r="AF28" s="11">
        <v>0</v>
      </c>
      <c r="AG28" s="10">
        <v>0</v>
      </c>
      <c r="AH28" s="46">
        <v>8628865.1199999992</v>
      </c>
      <c r="AI28" s="9">
        <f t="shared" si="2"/>
        <v>53.48818524584842</v>
      </c>
    </row>
    <row r="29" spans="1:35" s="6" customFormat="1" ht="78.75">
      <c r="A29" s="7" t="s">
        <v>45</v>
      </c>
      <c r="B29" s="8" t="s">
        <v>2</v>
      </c>
      <c r="C29" s="8" t="s">
        <v>3</v>
      </c>
      <c r="D29" s="13" t="s">
        <v>46</v>
      </c>
      <c r="E29" s="9">
        <v>625500</v>
      </c>
      <c r="F29" s="9">
        <v>625500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9">
        <v>198490</v>
      </c>
      <c r="Y29" s="9">
        <v>0</v>
      </c>
      <c r="Z29" s="9">
        <v>0</v>
      </c>
      <c r="AA29" s="9">
        <v>13500</v>
      </c>
      <c r="AB29" s="9">
        <v>-13500</v>
      </c>
      <c r="AC29" s="9">
        <f t="shared" si="3"/>
        <v>31.733013589128696</v>
      </c>
      <c r="AD29" s="9">
        <f t="shared" si="1"/>
        <v>31.733013589128696</v>
      </c>
      <c r="AE29" s="10">
        <v>0</v>
      </c>
      <c r="AF29" s="11">
        <v>0</v>
      </c>
      <c r="AG29" s="10">
        <v>0</v>
      </c>
      <c r="AH29" s="46">
        <v>141868.35</v>
      </c>
      <c r="AI29" s="9">
        <f t="shared" si="2"/>
        <v>139.9114037768114</v>
      </c>
    </row>
    <row r="30" spans="1:35" s="27" customFormat="1" ht="31.5">
      <c r="A30" s="22" t="s">
        <v>57</v>
      </c>
      <c r="B30" s="23"/>
      <c r="C30" s="23"/>
      <c r="D30" s="24"/>
      <c r="E30" s="12">
        <f t="shared" ref="E30:W30" si="4">SUM(E7:E29)</f>
        <v>1505515049.9400001</v>
      </c>
      <c r="F30" s="12">
        <f t="shared" si="4"/>
        <v>1505515049.9400001</v>
      </c>
      <c r="G30" s="12">
        <f t="shared" si="4"/>
        <v>0</v>
      </c>
      <c r="H30" s="12">
        <f t="shared" si="4"/>
        <v>0</v>
      </c>
      <c r="I30" s="12">
        <f t="shared" si="4"/>
        <v>0</v>
      </c>
      <c r="J30" s="12">
        <f t="shared" si="4"/>
        <v>0</v>
      </c>
      <c r="K30" s="12">
        <f t="shared" si="4"/>
        <v>0</v>
      </c>
      <c r="L30" s="12">
        <f t="shared" si="4"/>
        <v>0</v>
      </c>
      <c r="M30" s="12">
        <f t="shared" si="4"/>
        <v>0</v>
      </c>
      <c r="N30" s="12">
        <f t="shared" si="4"/>
        <v>0</v>
      </c>
      <c r="O30" s="12">
        <f t="shared" si="4"/>
        <v>0</v>
      </c>
      <c r="P30" s="12">
        <f t="shared" si="4"/>
        <v>0</v>
      </c>
      <c r="Q30" s="12">
        <f t="shared" si="4"/>
        <v>0</v>
      </c>
      <c r="R30" s="12">
        <f t="shared" si="4"/>
        <v>0</v>
      </c>
      <c r="S30" s="12">
        <f t="shared" si="4"/>
        <v>0</v>
      </c>
      <c r="T30" s="12">
        <f t="shared" si="4"/>
        <v>0</v>
      </c>
      <c r="U30" s="12">
        <f t="shared" si="4"/>
        <v>0</v>
      </c>
      <c r="V30" s="12">
        <f t="shared" si="4"/>
        <v>0</v>
      </c>
      <c r="W30" s="12">
        <f t="shared" si="4"/>
        <v>0</v>
      </c>
      <c r="X30" s="12">
        <f>SUM(X7:X29)</f>
        <v>1084462832.9899995</v>
      </c>
      <c r="Y30" s="12"/>
      <c r="Z30" s="12"/>
      <c r="AA30" s="12"/>
      <c r="AB30" s="12"/>
      <c r="AC30" s="12">
        <f>X30/E30*100</f>
        <v>72.032679648949312</v>
      </c>
      <c r="AD30" s="12">
        <f>X30/F30*100</f>
        <v>72.032679648949312</v>
      </c>
      <c r="AE30" s="25"/>
      <c r="AF30" s="26"/>
      <c r="AG30" s="25"/>
      <c r="AH30" s="47">
        <f>SUM(AH7:AH29)</f>
        <v>1365314162.6999996</v>
      </c>
      <c r="AI30" s="12">
        <f t="shared" si="2"/>
        <v>79.429545420183885</v>
      </c>
    </row>
    <row r="31" spans="1:35" s="6" customFormat="1" ht="31.5">
      <c r="A31" s="7" t="s">
        <v>47</v>
      </c>
      <c r="B31" s="8" t="s">
        <v>2</v>
      </c>
      <c r="C31" s="8" t="s">
        <v>3</v>
      </c>
      <c r="D31" s="13" t="s">
        <v>48</v>
      </c>
      <c r="E31" s="9">
        <v>230297321.05000001</v>
      </c>
      <c r="F31" s="9">
        <v>230297321.05000001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9">
        <v>149725006.34</v>
      </c>
      <c r="Y31" s="9">
        <v>0</v>
      </c>
      <c r="Z31" s="9">
        <v>0</v>
      </c>
      <c r="AA31" s="9">
        <v>41205494.969999999</v>
      </c>
      <c r="AB31" s="9">
        <v>-41205494.969999999</v>
      </c>
      <c r="AC31" s="9">
        <f t="shared" si="3"/>
        <v>65.013785508817577</v>
      </c>
      <c r="AD31" s="9">
        <f t="shared" si="1"/>
        <v>65.013785508817577</v>
      </c>
      <c r="AE31" s="10">
        <v>0</v>
      </c>
      <c r="AF31" s="11">
        <v>0</v>
      </c>
      <c r="AG31" s="10">
        <v>0</v>
      </c>
      <c r="AH31" s="46">
        <v>117400381.14</v>
      </c>
      <c r="AI31" s="9">
        <f t="shared" si="2"/>
        <v>127.53366291158193</v>
      </c>
    </row>
    <row r="32" spans="1:35" s="6" customFormat="1" ht="15.75">
      <c r="A32" s="7" t="s">
        <v>49</v>
      </c>
      <c r="B32" s="8" t="s">
        <v>2</v>
      </c>
      <c r="C32" s="8" t="s">
        <v>3</v>
      </c>
      <c r="D32" s="13" t="s">
        <v>50</v>
      </c>
      <c r="E32" s="9">
        <v>94788106.859999999</v>
      </c>
      <c r="F32" s="9">
        <v>94788106.859999999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9">
        <v>64339846.609999999</v>
      </c>
      <c r="Y32" s="9">
        <v>0</v>
      </c>
      <c r="Z32" s="9">
        <v>0</v>
      </c>
      <c r="AA32" s="9">
        <v>18855107.789999999</v>
      </c>
      <c r="AB32" s="9">
        <v>-18855107.789999999</v>
      </c>
      <c r="AC32" s="9">
        <f t="shared" si="3"/>
        <v>67.877552091032442</v>
      </c>
      <c r="AD32" s="9">
        <f t="shared" si="1"/>
        <v>67.877552091032442</v>
      </c>
      <c r="AE32" s="10">
        <v>0</v>
      </c>
      <c r="AF32" s="11">
        <v>0</v>
      </c>
      <c r="AG32" s="10">
        <v>0</v>
      </c>
      <c r="AH32" s="46">
        <v>57821284.740000002</v>
      </c>
      <c r="AI32" s="9">
        <f t="shared" si="2"/>
        <v>111.27363720697569</v>
      </c>
    </row>
    <row r="33" spans="1:35" s="6" customFormat="1" ht="15.75">
      <c r="A33" s="7" t="s">
        <v>51</v>
      </c>
      <c r="B33" s="8" t="s">
        <v>2</v>
      </c>
      <c r="C33" s="8" t="s">
        <v>3</v>
      </c>
      <c r="D33" s="13" t="s">
        <v>52</v>
      </c>
      <c r="E33" s="9">
        <v>82251368.670000002</v>
      </c>
      <c r="F33" s="9">
        <v>82251368.670000002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9">
        <v>38156914.229999997</v>
      </c>
      <c r="Y33" s="9">
        <v>0</v>
      </c>
      <c r="Z33" s="9">
        <v>0</v>
      </c>
      <c r="AA33" s="9">
        <v>8600358.1300000008</v>
      </c>
      <c r="AB33" s="9">
        <v>-8600358.1300000008</v>
      </c>
      <c r="AC33" s="9">
        <f t="shared" si="3"/>
        <v>46.390613125343869</v>
      </c>
      <c r="AD33" s="9">
        <f t="shared" si="1"/>
        <v>46.390613125343869</v>
      </c>
      <c r="AE33" s="10">
        <v>0</v>
      </c>
      <c r="AF33" s="11">
        <v>0</v>
      </c>
      <c r="AG33" s="10">
        <v>0</v>
      </c>
      <c r="AH33" s="46">
        <v>30579493.469999999</v>
      </c>
      <c r="AI33" s="9">
        <f t="shared" si="2"/>
        <v>124.77941882011167</v>
      </c>
    </row>
    <row r="34" spans="1:35" s="27" customFormat="1" ht="31.5">
      <c r="A34" s="22" t="s">
        <v>58</v>
      </c>
      <c r="B34" s="23"/>
      <c r="C34" s="23"/>
      <c r="D34" s="24"/>
      <c r="E34" s="12">
        <f>SUM(E31:E33)</f>
        <v>407336796.58000004</v>
      </c>
      <c r="F34" s="12">
        <f t="shared" ref="F34:AB34" si="5">SUM(F31:F33)</f>
        <v>407336796.58000004</v>
      </c>
      <c r="G34" s="12">
        <f t="shared" si="5"/>
        <v>0</v>
      </c>
      <c r="H34" s="12">
        <f t="shared" si="5"/>
        <v>0</v>
      </c>
      <c r="I34" s="12">
        <f t="shared" si="5"/>
        <v>0</v>
      </c>
      <c r="J34" s="12">
        <f t="shared" si="5"/>
        <v>0</v>
      </c>
      <c r="K34" s="12">
        <f t="shared" si="5"/>
        <v>0</v>
      </c>
      <c r="L34" s="12">
        <f t="shared" si="5"/>
        <v>0</v>
      </c>
      <c r="M34" s="12">
        <f t="shared" si="5"/>
        <v>0</v>
      </c>
      <c r="N34" s="12">
        <f t="shared" si="5"/>
        <v>0</v>
      </c>
      <c r="O34" s="12">
        <f t="shared" si="5"/>
        <v>0</v>
      </c>
      <c r="P34" s="12">
        <f t="shared" si="5"/>
        <v>0</v>
      </c>
      <c r="Q34" s="12">
        <f t="shared" si="5"/>
        <v>0</v>
      </c>
      <c r="R34" s="12">
        <f t="shared" si="5"/>
        <v>0</v>
      </c>
      <c r="S34" s="12">
        <f t="shared" si="5"/>
        <v>0</v>
      </c>
      <c r="T34" s="12">
        <f t="shared" si="5"/>
        <v>0</v>
      </c>
      <c r="U34" s="12">
        <f t="shared" si="5"/>
        <v>0</v>
      </c>
      <c r="V34" s="12">
        <f t="shared" si="5"/>
        <v>0</v>
      </c>
      <c r="W34" s="12">
        <f t="shared" si="5"/>
        <v>0</v>
      </c>
      <c r="X34" s="12">
        <f t="shared" si="5"/>
        <v>252221767.17999998</v>
      </c>
      <c r="Y34" s="12">
        <f t="shared" si="5"/>
        <v>0</v>
      </c>
      <c r="Z34" s="12">
        <f t="shared" si="5"/>
        <v>0</v>
      </c>
      <c r="AA34" s="12">
        <f t="shared" si="5"/>
        <v>68660960.890000001</v>
      </c>
      <c r="AB34" s="12">
        <f t="shared" si="5"/>
        <v>-68660960.890000001</v>
      </c>
      <c r="AC34" s="12">
        <f t="shared" ref="AC34" si="6">X34/E34*100</f>
        <v>61.919710985517163</v>
      </c>
      <c r="AD34" s="12">
        <f t="shared" ref="AD34" si="7">X34/F34*100</f>
        <v>61.919710985517163</v>
      </c>
      <c r="AE34" s="25"/>
      <c r="AF34" s="26"/>
      <c r="AG34" s="25"/>
      <c r="AH34" s="47">
        <f t="shared" ref="AH34" si="8">SUM(AH31:AH33)</f>
        <v>205801159.34999999</v>
      </c>
      <c r="AI34" s="12">
        <f t="shared" si="2"/>
        <v>122.55604777767739</v>
      </c>
    </row>
    <row r="35" spans="1:35" s="27" customFormat="1" ht="27" customHeight="1">
      <c r="A35" s="28" t="s">
        <v>53</v>
      </c>
      <c r="B35" s="29"/>
      <c r="C35" s="29"/>
      <c r="D35" s="30"/>
      <c r="E35" s="12">
        <f>E30+E34</f>
        <v>1912851846.52</v>
      </c>
      <c r="F35" s="12">
        <f t="shared" ref="F35:X35" si="9">F30+F34</f>
        <v>1912851846.52</v>
      </c>
      <c r="G35" s="12">
        <f t="shared" si="9"/>
        <v>0</v>
      </c>
      <c r="H35" s="12">
        <f t="shared" si="9"/>
        <v>0</v>
      </c>
      <c r="I35" s="12">
        <f t="shared" si="9"/>
        <v>0</v>
      </c>
      <c r="J35" s="12">
        <f t="shared" si="9"/>
        <v>0</v>
      </c>
      <c r="K35" s="12">
        <f t="shared" si="9"/>
        <v>0</v>
      </c>
      <c r="L35" s="12">
        <f t="shared" si="9"/>
        <v>0</v>
      </c>
      <c r="M35" s="12">
        <f t="shared" si="9"/>
        <v>0</v>
      </c>
      <c r="N35" s="12">
        <f t="shared" si="9"/>
        <v>0</v>
      </c>
      <c r="O35" s="12">
        <f t="shared" si="9"/>
        <v>0</v>
      </c>
      <c r="P35" s="12">
        <f t="shared" si="9"/>
        <v>0</v>
      </c>
      <c r="Q35" s="12">
        <f t="shared" si="9"/>
        <v>0</v>
      </c>
      <c r="R35" s="12">
        <f t="shared" si="9"/>
        <v>0</v>
      </c>
      <c r="S35" s="12">
        <f t="shared" si="9"/>
        <v>0</v>
      </c>
      <c r="T35" s="12">
        <f t="shared" si="9"/>
        <v>0</v>
      </c>
      <c r="U35" s="12">
        <f t="shared" si="9"/>
        <v>0</v>
      </c>
      <c r="V35" s="12">
        <f t="shared" si="9"/>
        <v>0</v>
      </c>
      <c r="W35" s="12">
        <f t="shared" si="9"/>
        <v>0</v>
      </c>
      <c r="X35" s="12">
        <f t="shared" si="9"/>
        <v>1336684600.1699996</v>
      </c>
      <c r="Y35" s="31">
        <v>0</v>
      </c>
      <c r="Z35" s="31">
        <v>0</v>
      </c>
      <c r="AA35" s="31">
        <v>363443771.17000002</v>
      </c>
      <c r="AB35" s="31">
        <v>-363443771.17000002</v>
      </c>
      <c r="AC35" s="12">
        <f t="shared" si="3"/>
        <v>69.879149428210766</v>
      </c>
      <c r="AD35" s="12">
        <f t="shared" si="1"/>
        <v>69.879149428210766</v>
      </c>
      <c r="AE35" s="32">
        <v>0</v>
      </c>
      <c r="AF35" s="33">
        <v>0</v>
      </c>
      <c r="AG35" s="32">
        <v>0</v>
      </c>
      <c r="AH35" s="47">
        <f t="shared" ref="AH35" si="10">AH30+AH34</f>
        <v>1571115322.0499995</v>
      </c>
      <c r="AI35" s="12">
        <f t="shared" si="2"/>
        <v>85.078706916681739</v>
      </c>
    </row>
    <row r="36" spans="1:35" ht="12.75" customHeight="1">
      <c r="A36" s="2"/>
      <c r="B36" s="2"/>
      <c r="C36" s="2"/>
      <c r="D36" s="1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 t="s">
        <v>0</v>
      </c>
      <c r="R36" s="2"/>
      <c r="S36" s="2"/>
      <c r="T36" s="2"/>
      <c r="U36" s="2"/>
      <c r="V36" s="2"/>
      <c r="W36" s="2" t="s">
        <v>0</v>
      </c>
      <c r="X36" s="2"/>
      <c r="Y36" s="2"/>
      <c r="Z36" s="2"/>
      <c r="AA36" s="2" t="s">
        <v>0</v>
      </c>
      <c r="AB36" s="2"/>
      <c r="AC36" s="2"/>
      <c r="AD36" s="2"/>
      <c r="AE36" s="2"/>
      <c r="AF36" s="2"/>
      <c r="AG36" s="2"/>
      <c r="AH36" s="48"/>
      <c r="AI36" s="2"/>
    </row>
    <row r="37" spans="1:35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3"/>
      <c r="Z37" s="3"/>
      <c r="AA37" s="3"/>
      <c r="AB37" s="3"/>
      <c r="AC37" s="3"/>
      <c r="AD37" s="3"/>
      <c r="AE37" s="3"/>
      <c r="AF37" s="3"/>
      <c r="AG37" s="3"/>
      <c r="AH37" s="49"/>
      <c r="AI37" s="3"/>
    </row>
    <row r="39" spans="1:35">
      <c r="F39" s="34"/>
    </row>
  </sheetData>
  <mergeCells count="34">
    <mergeCell ref="A2:AI2"/>
    <mergeCell ref="A1:AI1"/>
    <mergeCell ref="K5:K6"/>
    <mergeCell ref="AH5:AH6"/>
    <mergeCell ref="L5:L6"/>
    <mergeCell ref="AE5:AE6"/>
    <mergeCell ref="AF5:AF6"/>
    <mergeCell ref="AG5:AG6"/>
    <mergeCell ref="AD5:AD6"/>
    <mergeCell ref="M5:M6"/>
    <mergeCell ref="AI5:AI6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P5:P6"/>
    <mergeCell ref="R5:R6"/>
    <mergeCell ref="H5:H6"/>
    <mergeCell ref="I5:I6"/>
    <mergeCell ref="J5:J6"/>
    <mergeCell ref="Y5:Y6"/>
    <mergeCell ref="Z5:Z6"/>
    <mergeCell ref="AB5:AB6"/>
    <mergeCell ref="AC5:AC6"/>
    <mergeCell ref="S5:S6"/>
    <mergeCell ref="T5:T6"/>
    <mergeCell ref="U5:U6"/>
    <mergeCell ref="V5:V6"/>
    <mergeCell ref="X5:X6"/>
  </mergeCells>
  <pageMargins left="0.59027779999999996" right="0.59027779999999996" top="0.59027779999999996" bottom="0.59027779999999996" header="0.39374999999999999" footer="0.39374999999999999"/>
  <pageSetup paperSize="9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ЦС (Аналитический отчет по исполнению бюджета с произвольной группировкой)&lt;/DocName&gt;&#10;  &lt;VariantName&gt;Бюджет по ЦС &lt;/VariantName&gt;&#10;  &lt;VariantLink&gt;52850576&lt;/VariantLink&gt;&#10;  &lt;ReportCode&gt;39519022DF0F492F9E7C0349AFBC01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B77E424-5F6B-4C0A-9D3B-49A7BE4A24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Pshonyak</cp:lastModifiedBy>
  <dcterms:created xsi:type="dcterms:W3CDTF">2024-07-01T07:08:04Z</dcterms:created>
  <dcterms:modified xsi:type="dcterms:W3CDTF">2024-10-11T06:10:42Z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ЦС 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ЦС (3).xlsx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